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EVELOP\AWI\Events - Challenges\Chall-D\Working Docs\Downloads\2022\"/>
    </mc:Choice>
  </mc:AlternateContent>
  <bookViews>
    <workbookView xWindow="0" yWindow="0" windowWidth="25536" windowHeight="10476" activeTab="3"/>
  </bookViews>
  <sheets>
    <sheet name="Instructions" sheetId="2" r:id="rId1"/>
    <sheet name="Example" sheetId="3" r:id="rId2"/>
    <sheet name="Results Sheet for Import" sheetId="1" r:id="rId3"/>
    <sheet name="Results Sheets Int I+PSG+SII" sheetId="6" r:id="rId4"/>
    <sheet name="Results Sheets SI + YTH" sheetId="5" r:id="rId5"/>
  </sheets>
  <definedNames>
    <definedName name="_xlnm._FilterDatabase" localSheetId="3" hidden="1">'Results Sheets Int I+PSG+SII'!$C$11:$P$15</definedName>
    <definedName name="_xlnm._FilterDatabase" localSheetId="4" hidden="1">'Results Sheets SI + YTH'!#REF!</definedName>
    <definedName name="_xlnm.Print_Area" localSheetId="4">'Results Sheets SI + YTH'!$A$1:$W$80</definedName>
    <definedName name="_xlnm.Print_Titles" localSheetId="3">'Results Sheets Int I+PSG+SII'!$1:$4</definedName>
    <definedName name="_xlnm.Print_Titles" localSheetId="4">'Results Sheets SI + YTH'!$1:$4</definedName>
  </definedNames>
  <calcPr calcId="162913"/>
</workbook>
</file>

<file path=xl/calcChain.xml><?xml version="1.0" encoding="utf-8"?>
<calcChain xmlns="http://schemas.openxmlformats.org/spreadsheetml/2006/main">
  <c r="I43" i="5" l="1"/>
  <c r="I13" i="5"/>
  <c r="I46" i="5" l="1"/>
  <c r="I47" i="5"/>
  <c r="I48" i="5"/>
  <c r="I49" i="5"/>
  <c r="I50" i="5"/>
  <c r="I51" i="5"/>
  <c r="I52" i="5"/>
  <c r="I53" i="5"/>
  <c r="I54" i="5"/>
  <c r="I55" i="5"/>
  <c r="I56" i="5"/>
  <c r="I4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15" i="5"/>
  <c r="L86" i="6" l="1"/>
  <c r="L85" i="6"/>
  <c r="L84" i="6"/>
  <c r="L83" i="6"/>
  <c r="L82" i="6"/>
  <c r="L81" i="6"/>
  <c r="L80" i="6"/>
  <c r="L79" i="6"/>
  <c r="L78" i="6"/>
  <c r="L77" i="6"/>
  <c r="L76" i="6"/>
  <c r="L75" i="6"/>
  <c r="L74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2" i="6"/>
  <c r="L72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2" i="6"/>
  <c r="N57" i="6"/>
  <c r="L57" i="6"/>
  <c r="I57" i="6"/>
  <c r="N56" i="6"/>
  <c r="L56" i="6"/>
  <c r="I56" i="6"/>
  <c r="N55" i="6"/>
  <c r="L55" i="6"/>
  <c r="I55" i="6"/>
  <c r="N54" i="6"/>
  <c r="L54" i="6"/>
  <c r="I54" i="6"/>
  <c r="N53" i="6"/>
  <c r="L53" i="6"/>
  <c r="I53" i="6"/>
  <c r="N52" i="6"/>
  <c r="L52" i="6"/>
  <c r="I52" i="6"/>
  <c r="N51" i="6"/>
  <c r="L51" i="6"/>
  <c r="I51" i="6"/>
  <c r="N50" i="6"/>
  <c r="L50" i="6"/>
  <c r="I50" i="6"/>
  <c r="N49" i="6"/>
  <c r="L49" i="6"/>
  <c r="I49" i="6"/>
  <c r="N48" i="6"/>
  <c r="L48" i="6"/>
  <c r="I48" i="6"/>
  <c r="N47" i="6"/>
  <c r="L47" i="6"/>
  <c r="I47" i="6"/>
  <c r="N46" i="6"/>
  <c r="L46" i="6"/>
  <c r="I46" i="6"/>
  <c r="N45" i="6"/>
  <c r="L45" i="6"/>
  <c r="I45" i="6"/>
  <c r="N43" i="6"/>
  <c r="L43" i="6"/>
  <c r="I43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N13" i="6"/>
  <c r="L13" i="6"/>
  <c r="I13" i="6"/>
  <c r="L56" i="5"/>
  <c r="L55" i="5"/>
  <c r="L54" i="5"/>
  <c r="L53" i="5"/>
  <c r="N53" i="5" s="1"/>
  <c r="L52" i="5"/>
  <c r="L51" i="5"/>
  <c r="L50" i="5"/>
  <c r="L49" i="5"/>
  <c r="L48" i="5"/>
  <c r="L47" i="5"/>
  <c r="N47" i="5" s="1"/>
  <c r="L46" i="5"/>
  <c r="L45" i="5"/>
  <c r="N45" i="5" s="1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43" i="5"/>
  <c r="L13" i="5"/>
  <c r="N13" i="5" s="1"/>
  <c r="P46" i="6" l="1"/>
  <c r="V46" i="6" s="1"/>
  <c r="P54" i="6"/>
  <c r="V54" i="6" s="1"/>
  <c r="P79" i="6"/>
  <c r="V79" i="6" s="1"/>
  <c r="P83" i="6"/>
  <c r="V83" i="6" s="1"/>
  <c r="P82" i="6"/>
  <c r="V82" i="6" s="1"/>
  <c r="P47" i="6"/>
  <c r="V47" i="6" s="1"/>
  <c r="P51" i="6"/>
  <c r="V51" i="6" s="1"/>
  <c r="P52" i="6"/>
  <c r="V52" i="6" s="1"/>
  <c r="P86" i="6"/>
  <c r="V86" i="6" s="1"/>
  <c r="P81" i="6"/>
  <c r="V81" i="6" s="1"/>
  <c r="P76" i="6"/>
  <c r="V76" i="6" s="1"/>
  <c r="P75" i="6"/>
  <c r="V75" i="6" s="1"/>
  <c r="P13" i="6"/>
  <c r="V13" i="6" s="1"/>
  <c r="P57" i="6"/>
  <c r="V57" i="6" s="1"/>
  <c r="P56" i="6"/>
  <c r="V56" i="6" s="1"/>
  <c r="P48" i="6"/>
  <c r="V48" i="6" s="1"/>
  <c r="P77" i="6"/>
  <c r="V77" i="6" s="1"/>
  <c r="P84" i="6"/>
  <c r="V84" i="6" s="1"/>
  <c r="N20" i="5"/>
  <c r="N22" i="5"/>
  <c r="P50" i="6"/>
  <c r="V50" i="6" s="1"/>
  <c r="P53" i="6"/>
  <c r="V53" i="6" s="1"/>
  <c r="P45" i="6"/>
  <c r="V45" i="6" s="1"/>
  <c r="N43" i="5"/>
  <c r="P72" i="6"/>
  <c r="V72" i="6" s="1"/>
  <c r="P43" i="6"/>
  <c r="V43" i="6" s="1"/>
  <c r="P80" i="6"/>
  <c r="V80" i="6" s="1"/>
  <c r="P74" i="6"/>
  <c r="V74" i="6" s="1"/>
  <c r="P85" i="6"/>
  <c r="V85" i="6" s="1"/>
  <c r="P78" i="6"/>
  <c r="V78" i="6" s="1"/>
  <c r="P49" i="6"/>
  <c r="V49" i="6" s="1"/>
  <c r="P55" i="6"/>
  <c r="V55" i="6" s="1"/>
  <c r="P22" i="6"/>
  <c r="V22" i="6" s="1"/>
  <c r="P27" i="6"/>
  <c r="V27" i="6" s="1"/>
  <c r="P26" i="6"/>
  <c r="V26" i="6" s="1"/>
  <c r="P25" i="6"/>
  <c r="V25" i="6" s="1"/>
  <c r="P24" i="6"/>
  <c r="V24" i="6" s="1"/>
  <c r="P23" i="6"/>
  <c r="V23" i="6" s="1"/>
  <c r="P21" i="6"/>
  <c r="V21" i="6" s="1"/>
  <c r="P20" i="6"/>
  <c r="V20" i="6" s="1"/>
  <c r="P19" i="6"/>
  <c r="V19" i="6" s="1"/>
  <c r="P18" i="6"/>
  <c r="V18" i="6" s="1"/>
  <c r="P17" i="6"/>
  <c r="V17" i="6" s="1"/>
  <c r="P16" i="6"/>
  <c r="V16" i="6" s="1"/>
  <c r="P15" i="6"/>
  <c r="V15" i="6" s="1"/>
  <c r="N46" i="5"/>
  <c r="N54" i="5"/>
  <c r="N48" i="5"/>
  <c r="N28" i="5"/>
  <c r="N51" i="5"/>
  <c r="N26" i="5"/>
  <c r="N21" i="5"/>
  <c r="N23" i="5"/>
  <c r="N15" i="5"/>
  <c r="N16" i="5"/>
  <c r="N17" i="5"/>
  <c r="N18" i="5"/>
  <c r="N19" i="5"/>
  <c r="N24" i="5"/>
  <c r="N25" i="5"/>
  <c r="N27" i="5"/>
  <c r="N56" i="5"/>
  <c r="N55" i="5"/>
  <c r="N52" i="5"/>
  <c r="N50" i="5"/>
  <c r="N49" i="5"/>
  <c r="A49" i="6" l="1"/>
  <c r="A45" i="6"/>
  <c r="A75" i="6"/>
  <c r="A53" i="6"/>
  <c r="A48" i="6"/>
  <c r="A82" i="6"/>
  <c r="A77" i="6"/>
  <c r="A50" i="6"/>
  <c r="A74" i="6"/>
  <c r="A81" i="6"/>
  <c r="A86" i="6"/>
  <c r="A78" i="6"/>
  <c r="A85" i="6"/>
  <c r="A80" i="6"/>
  <c r="A52" i="6"/>
  <c r="A79" i="6"/>
  <c r="A57" i="6"/>
  <c r="A54" i="6"/>
  <c r="A51" i="6"/>
  <c r="A76" i="6"/>
  <c r="A56" i="6"/>
  <c r="A83" i="6"/>
  <c r="A47" i="6"/>
  <c r="A46" i="6"/>
  <c r="A55" i="6"/>
  <c r="A84" i="6"/>
  <c r="A18" i="6"/>
  <c r="A26" i="6"/>
  <c r="A19" i="6"/>
  <c r="A20" i="6"/>
  <c r="A27" i="6"/>
  <c r="A21" i="6"/>
  <c r="A15" i="6"/>
  <c r="A22" i="6"/>
  <c r="A23" i="6"/>
  <c r="A16" i="6"/>
  <c r="A24" i="6"/>
  <c r="A17" i="6"/>
  <c r="A25" i="6"/>
  <c r="I2" i="3"/>
  <c r="R68" i="5"/>
  <c r="R69" i="5"/>
  <c r="R70" i="5"/>
  <c r="R67" i="5"/>
  <c r="T18" i="5"/>
  <c r="T43" i="5" l="1"/>
  <c r="T13" i="5"/>
  <c r="T56" i="5"/>
  <c r="T55" i="5"/>
  <c r="T54" i="5"/>
  <c r="T53" i="5"/>
  <c r="T52" i="5"/>
  <c r="T51" i="5"/>
  <c r="T50" i="5"/>
  <c r="T49" i="5"/>
  <c r="T48" i="5"/>
  <c r="T47" i="5"/>
  <c r="T46" i="5"/>
  <c r="T45" i="5"/>
  <c r="T28" i="5"/>
  <c r="T27" i="5"/>
  <c r="T26" i="5"/>
  <c r="T25" i="5"/>
  <c r="T24" i="5"/>
  <c r="T23" i="5"/>
  <c r="T22" i="5"/>
  <c r="T21" i="5"/>
  <c r="T20" i="5"/>
  <c r="T19" i="5"/>
  <c r="T17" i="5"/>
  <c r="T16" i="5"/>
  <c r="T15" i="5"/>
  <c r="A52" i="5" l="1"/>
  <c r="A51" i="5"/>
  <c r="A47" i="5"/>
  <c r="A45" i="5"/>
  <c r="A50" i="5"/>
  <c r="A49" i="5"/>
  <c r="A54" i="5"/>
  <c r="A56" i="5"/>
  <c r="A48" i="5"/>
  <c r="A55" i="5"/>
  <c r="A46" i="5"/>
  <c r="A53" i="5"/>
  <c r="A15" i="5"/>
  <c r="A27" i="5"/>
  <c r="A26" i="5"/>
  <c r="A25" i="5"/>
  <c r="A17" i="5"/>
  <c r="A24" i="5"/>
  <c r="A16" i="5"/>
  <c r="A23" i="5"/>
  <c r="A22" i="5"/>
  <c r="A21" i="5"/>
  <c r="A28" i="5"/>
  <c r="A20" i="5"/>
  <c r="A19" i="5"/>
  <c r="A18" i="5"/>
</calcChain>
</file>

<file path=xl/sharedStrings.xml><?xml version="1.0" encoding="utf-8"?>
<sst xmlns="http://schemas.openxmlformats.org/spreadsheetml/2006/main" count="234" uniqueCount="86">
  <si>
    <t>eventCoupleId</t>
  </si>
  <si>
    <t>athleteUid</t>
  </si>
  <si>
    <t>gender</t>
  </si>
  <si>
    <t>firstname</t>
  </si>
  <si>
    <t>lastname</t>
  </si>
  <si>
    <t>horseUid</t>
  </si>
  <si>
    <t>horseName</t>
  </si>
  <si>
    <t>status</t>
  </si>
  <si>
    <t>position</t>
  </si>
  <si>
    <t>prize</t>
  </si>
  <si>
    <t>declared</t>
  </si>
  <si>
    <t>RT</t>
  </si>
  <si>
    <t>DQ</t>
  </si>
  <si>
    <t>WD</t>
  </si>
  <si>
    <t>RK</t>
  </si>
  <si>
    <t>You will find an example in the "Example" tab</t>
  </si>
  <si>
    <t>Ranked</t>
  </si>
  <si>
    <t>Retired</t>
  </si>
  <si>
    <t>Eliminated</t>
  </si>
  <si>
    <t>Withdrawn</t>
  </si>
  <si>
    <t>Once completed, please save the "Results sheet" tab as a CSV file (comma or semi-colon separated)</t>
  </si>
  <si>
    <t>Allowed statuses</t>
  </si>
  <si>
    <t>Results import sheet</t>
  </si>
  <si>
    <t>Judge marks are rounded to the first decimal, the overall percentage is rounded to the third decimal.</t>
  </si>
  <si>
    <t>percentage</t>
  </si>
  <si>
    <t>judgeC</t>
  </si>
  <si>
    <t>judgeE</t>
  </si>
  <si>
    <t>P00003451</t>
  </si>
  <si>
    <t>M</t>
  </si>
  <si>
    <r>
      <t xml:space="preserve">Please fill out the columns in the "Results sheet" tab  </t>
    </r>
    <r>
      <rPr>
        <b/>
        <i/>
        <sz val="11"/>
        <color theme="0" tint="-0.34998626667073579"/>
        <rFont val="Calibri"/>
        <family val="2"/>
        <scheme val="minor"/>
      </rPr>
      <t>- you can use the "Entries" download file for UID references</t>
    </r>
  </si>
  <si>
    <t>COUNTRY:</t>
  </si>
  <si>
    <t>INTERMEDIATE I</t>
  </si>
  <si>
    <t>INDIVIDUAL CLASSIFICATION</t>
  </si>
  <si>
    <t>Final Placing</t>
  </si>
  <si>
    <t>Name of Rider</t>
  </si>
  <si>
    <t>Rider's NF</t>
  </si>
  <si>
    <t>Rider's Nationality</t>
  </si>
  <si>
    <t>Name of Horse</t>
  </si>
  <si>
    <t>Judge C</t>
  </si>
  <si>
    <t>Judge E</t>
  </si>
  <si>
    <t>Total points</t>
  </si>
  <si>
    <t># of Errors</t>
  </si>
  <si>
    <t>Team</t>
  </si>
  <si>
    <t>Signature of Judges :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</si>
  <si>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</si>
  <si>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PRIX ST-GEORGES</t>
  </si>
  <si>
    <t>SENIOR II CLASS</t>
  </si>
  <si>
    <t>SENIOR I CLASS</t>
  </si>
  <si>
    <t>YOUTH CLASS</t>
  </si>
  <si>
    <t>DECLARED TEAM CLASSIFICATION</t>
  </si>
  <si>
    <t>Final Score</t>
  </si>
  <si>
    <t>Class</t>
  </si>
  <si>
    <t>Total %</t>
  </si>
  <si>
    <t>Final % after Error deduction</t>
  </si>
  <si>
    <r>
      <t>Error % deduction</t>
    </r>
    <r>
      <rPr>
        <b/>
        <sz val="10"/>
        <color rgb="FFFF0000"/>
        <rFont val="Verdana"/>
        <family val="2"/>
      </rPr>
      <t>*</t>
    </r>
  </si>
  <si>
    <t>DATES:</t>
  </si>
  <si>
    <t>FEI Dressage World Challenge</t>
  </si>
  <si>
    <t>Example:</t>
  </si>
  <si>
    <t>Emma Thomson</t>
  </si>
  <si>
    <t>SIN</t>
  </si>
  <si>
    <t>GBR</t>
  </si>
  <si>
    <t>Firebolt</t>
  </si>
  <si>
    <t>x</t>
  </si>
  <si>
    <t>Jane Doe</t>
  </si>
  <si>
    <t>Firefly</t>
  </si>
  <si>
    <t>John Handcock</t>
  </si>
  <si>
    <t>Campari</t>
  </si>
  <si>
    <r>
      <t>Coefficient</t>
    </r>
    <r>
      <rPr>
        <b/>
        <sz val="10"/>
        <color rgb="FFFF0000"/>
        <rFont val="Verdana"/>
        <family val="2"/>
      </rPr>
      <t>*</t>
    </r>
  </si>
  <si>
    <t>*Intermediate I &amp; PSG Coefficient = 1.2 / Senior II &amp; Senior I Coefficient = 1.0 / Youth Coefficient = 1.1</t>
  </si>
  <si>
    <t>Jane</t>
  </si>
  <si>
    <t>Doe</t>
  </si>
  <si>
    <r>
      <t xml:space="preserve">Technical Points </t>
    </r>
    <r>
      <rPr>
        <sz val="7"/>
        <rFont val="Verdana"/>
        <family val="2"/>
      </rPr>
      <t>(with collective mark)</t>
    </r>
  </si>
  <si>
    <t>Quality Marks</t>
  </si>
  <si>
    <t>Technical Score in %</t>
  </si>
  <si>
    <t>JUDGE C (Ground Jury Member):</t>
  </si>
  <si>
    <t>JUDGE E (President of the Jury):</t>
  </si>
  <si>
    <t>JUDGE C (President of the Jury):</t>
  </si>
  <si>
    <t>JUDGE E (Ground Jury Member):</t>
  </si>
  <si>
    <r>
      <rPr>
        <b/>
        <sz val="7"/>
        <rFont val="Verdana"/>
        <family val="2"/>
      </rPr>
      <t>Collective Marks</t>
    </r>
    <r>
      <rPr>
        <sz val="7"/>
        <rFont val="Verdana"/>
        <family val="2"/>
      </rPr>
      <t xml:space="preserve">
</t>
    </r>
    <r>
      <rPr>
        <sz val="6"/>
        <rFont val="Verdana"/>
        <family val="2"/>
      </rPr>
      <t>Already included in judges' scores (H+J)
See in case of equality</t>
    </r>
  </si>
  <si>
    <t>Quality Score 
in %</t>
  </si>
  <si>
    <t>Disqualified</t>
  </si>
  <si>
    <t>EL</t>
  </si>
  <si>
    <t>2022 FEI DRESSAGE WORLD CHALLENGE</t>
  </si>
  <si>
    <t>For other Penalties, please refer to FEI Dressage World Challenge Rules Article 6.5 (ii, iii).</t>
  </si>
  <si>
    <t>*Senior II, Senior I and Youth Classes "Error(s) of Course": 1st Error = minus 0.5% on total percentage score / 2nd Error = minus 1% on total percentage score / 3rd Error = Elimination</t>
  </si>
  <si>
    <t>*Inter I + PSG "Error(s) of Course": 1st Error = minus 2% on total percentage score / 2nd Error = Elimination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</si>
</sst>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.000"/>
    <numFmt numFmtId="166" formatCode="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0"/>
      <color rgb="FFFF0000"/>
      <name val="Verdana"/>
      <family val="2"/>
    </font>
    <font>
      <b/>
      <sz val="11"/>
      <name val="Gotham Book"/>
      <family val="3"/>
    </font>
    <font>
      <sz val="11"/>
      <name val="Gotham Book"/>
      <family val="3"/>
    </font>
    <font>
      <sz val="10"/>
      <name val="Gotham Book"/>
      <family val="3"/>
    </font>
    <font>
      <b/>
      <sz val="12"/>
      <name val="Gotham Book"/>
      <family val="3"/>
    </font>
    <font>
      <b/>
      <sz val="10"/>
      <name val="Gotham Book"/>
      <family val="3"/>
    </font>
    <font>
      <sz val="12"/>
      <name val="Gotham Book"/>
      <family val="3"/>
    </font>
    <font>
      <b/>
      <sz val="11"/>
      <name val="Gotham Bold"/>
      <family val="3"/>
    </font>
    <font>
      <b/>
      <sz val="12"/>
      <name val="Gotham Bold"/>
      <family val="3"/>
    </font>
    <font>
      <sz val="10"/>
      <color rgb="FFC00000"/>
      <name val="Verdana"/>
      <family val="2"/>
    </font>
    <font>
      <b/>
      <sz val="11"/>
      <color rgb="FF7C878E"/>
      <name val="Gotham Bold"/>
      <family val="3"/>
    </font>
    <font>
      <b/>
      <sz val="10"/>
      <color rgb="FF7C878E"/>
      <name val="Gotham Bold"/>
      <family val="3"/>
    </font>
    <font>
      <sz val="10"/>
      <color rgb="FF7C878E"/>
      <name val="Gotham Book"/>
      <family val="3"/>
    </font>
    <font>
      <b/>
      <sz val="22"/>
      <color rgb="FF7C878E"/>
      <name val="FEI Bold"/>
      <family val="3"/>
    </font>
    <font>
      <b/>
      <sz val="12"/>
      <color rgb="FF7C878E"/>
      <name val="Gotham Bold"/>
      <family val="3"/>
    </font>
    <font>
      <b/>
      <sz val="16"/>
      <color theme="0"/>
      <name val="FEI Bold"/>
      <family val="3"/>
    </font>
    <font>
      <i/>
      <sz val="8"/>
      <color indexed="55"/>
      <name val="Verdana"/>
      <family val="2"/>
    </font>
    <font>
      <i/>
      <sz val="8"/>
      <color theme="0" tint="-0.34998626667073579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6"/>
      <name val="Verdana"/>
      <family val="2"/>
    </font>
    <font>
      <sz val="9"/>
      <color rgb="FFC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08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0" xfId="0" applyAlignment="1">
      <alignment horizontal="left"/>
    </xf>
    <xf numFmtId="0" fontId="20" fillId="0" borderId="0" xfId="42" applyFont="1" applyAlignment="1">
      <alignment horizontal="center"/>
    </xf>
    <xf numFmtId="0" fontId="20" fillId="0" borderId="0" xfId="42" applyFont="1"/>
    <xf numFmtId="0" fontId="22" fillId="0" borderId="0" xfId="42" applyFont="1" applyAlignment="1">
      <alignment horizontal="center"/>
    </xf>
    <xf numFmtId="0" fontId="22" fillId="0" borderId="0" xfId="42" applyFont="1"/>
    <xf numFmtId="0" fontId="20" fillId="0" borderId="0" xfId="42" applyFont="1" applyBorder="1"/>
    <xf numFmtId="0" fontId="20" fillId="0" borderId="0" xfId="42" applyFont="1" applyAlignment="1"/>
    <xf numFmtId="0" fontId="20" fillId="0" borderId="11" xfId="42" applyFont="1" applyBorder="1"/>
    <xf numFmtId="0" fontId="20" fillId="0" borderId="11" xfId="42" applyFont="1" applyBorder="1" applyAlignment="1"/>
    <xf numFmtId="0" fontId="21" fillId="0" borderId="0" xfId="42" applyFont="1"/>
    <xf numFmtId="0" fontId="20" fillId="0" borderId="12" xfId="42" applyFont="1" applyBorder="1"/>
    <xf numFmtId="0" fontId="22" fillId="0" borderId="0" xfId="42" applyFont="1" applyBorder="1"/>
    <xf numFmtId="0" fontId="23" fillId="0" borderId="0" xfId="42" applyFont="1"/>
    <xf numFmtId="2" fontId="23" fillId="0" borderId="16" xfId="42" applyNumberFormat="1" applyFont="1" applyFill="1" applyBorder="1" applyAlignment="1">
      <alignment horizontal="center" textRotation="90" wrapText="1"/>
    </xf>
    <xf numFmtId="2" fontId="23" fillId="0" borderId="15" xfId="42" applyNumberFormat="1" applyFont="1" applyFill="1" applyBorder="1" applyAlignment="1">
      <alignment horizontal="center" textRotation="90" wrapText="1"/>
    </xf>
    <xf numFmtId="2" fontId="23" fillId="0" borderId="0" xfId="42" applyNumberFormat="1" applyFont="1" applyFill="1" applyBorder="1" applyAlignment="1">
      <alignment horizontal="center" textRotation="90" wrapText="1"/>
    </xf>
    <xf numFmtId="0" fontId="23" fillId="0" borderId="0" xfId="42" applyFont="1" applyAlignment="1"/>
    <xf numFmtId="0" fontId="22" fillId="0" borderId="0" xfId="42" applyFont="1" applyFill="1" applyBorder="1" applyAlignment="1">
      <alignment horizontal="center"/>
    </xf>
    <xf numFmtId="0" fontId="20" fillId="0" borderId="10" xfId="42" applyFont="1" applyBorder="1"/>
    <xf numFmtId="0" fontId="20" fillId="0" borderId="10" xfId="42" applyFont="1" applyBorder="1" applyAlignment="1"/>
    <xf numFmtId="0" fontId="20" fillId="0" borderId="0" xfId="42" applyFont="1" applyBorder="1" applyAlignment="1"/>
    <xf numFmtId="0" fontId="20" fillId="0" borderId="0" xfId="42" applyFont="1" applyFill="1" applyBorder="1" applyAlignment="1">
      <alignment horizontal="center"/>
    </xf>
    <xf numFmtId="0" fontId="20" fillId="0" borderId="0" xfId="42" applyFont="1" applyFill="1" applyBorder="1"/>
    <xf numFmtId="2" fontId="20" fillId="0" borderId="0" xfId="42" applyNumberFormat="1" applyFont="1" applyFill="1" applyBorder="1" applyAlignment="1"/>
    <xf numFmtId="2" fontId="20" fillId="0" borderId="0" xfId="42" applyNumberFormat="1" applyFont="1" applyFill="1" applyBorder="1" applyAlignment="1">
      <alignment horizontal="center"/>
    </xf>
    <xf numFmtId="2" fontId="23" fillId="0" borderId="0" xfId="42" applyNumberFormat="1" applyFont="1" applyFill="1" applyBorder="1" applyAlignment="1">
      <alignment horizontal="center"/>
    </xf>
    <xf numFmtId="164" fontId="22" fillId="0" borderId="0" xfId="42" applyNumberFormat="1" applyFont="1"/>
    <xf numFmtId="0" fontId="22" fillId="0" borderId="0" xfId="42" applyFont="1" applyFill="1" applyBorder="1"/>
    <xf numFmtId="0" fontId="20" fillId="0" borderId="0" xfId="42" applyFont="1" applyBorder="1" applyAlignment="1">
      <alignment horizontal="center"/>
    </xf>
    <xf numFmtId="0" fontId="21" fillId="0" borderId="0" xfId="42" applyFont="1" applyAlignment="1"/>
    <xf numFmtId="0" fontId="29" fillId="0" borderId="0" xfId="42" applyFont="1"/>
    <xf numFmtId="0" fontId="30" fillId="0" borderId="0" xfId="42" applyFont="1"/>
    <xf numFmtId="0" fontId="30" fillId="0" borderId="0" xfId="42" applyFont="1" applyBorder="1" applyAlignment="1">
      <alignment horizontal="center"/>
    </xf>
    <xf numFmtId="0" fontId="30" fillId="0" borderId="0" xfId="42" applyFont="1" applyAlignment="1">
      <alignment horizontal="center"/>
    </xf>
    <xf numFmtId="0" fontId="30" fillId="0" borderId="0" xfId="42" applyFont="1" applyAlignment="1"/>
    <xf numFmtId="0" fontId="32" fillId="0" borderId="0" xfId="42" applyFont="1" applyAlignment="1">
      <alignment horizontal="left"/>
    </xf>
    <xf numFmtId="0" fontId="33" fillId="0" borderId="0" xfId="42" applyFont="1" applyAlignment="1">
      <alignment horizontal="right"/>
    </xf>
    <xf numFmtId="0" fontId="31" fillId="0" borderId="0" xfId="42" applyFont="1"/>
    <xf numFmtId="0" fontId="31" fillId="0" borderId="0" xfId="42" applyFont="1" applyAlignment="1"/>
    <xf numFmtId="0" fontId="34" fillId="0" borderId="11" xfId="42" applyFont="1" applyBorder="1" applyAlignment="1">
      <alignment horizontal="center"/>
    </xf>
    <xf numFmtId="0" fontId="31" fillId="0" borderId="11" xfId="42" applyFont="1" applyBorder="1"/>
    <xf numFmtId="0" fontId="31" fillId="0" borderId="11" xfId="42" applyFont="1" applyBorder="1" applyAlignment="1"/>
    <xf numFmtId="0" fontId="34" fillId="0" borderId="0" xfId="42" applyFont="1"/>
    <xf numFmtId="0" fontId="30" fillId="0" borderId="0" xfId="42" applyFont="1" applyBorder="1"/>
    <xf numFmtId="0" fontId="33" fillId="0" borderId="0" xfId="42" applyFont="1"/>
    <xf numFmtId="0" fontId="32" fillId="0" borderId="0" xfId="42" applyFont="1" applyAlignment="1"/>
    <xf numFmtId="0" fontId="34" fillId="0" borderId="0" xfId="42" applyFont="1" applyAlignment="1"/>
    <xf numFmtId="0" fontId="35" fillId="0" borderId="0" xfId="42" applyFont="1"/>
    <xf numFmtId="0" fontId="36" fillId="0" borderId="0" xfId="42" applyFont="1" applyAlignment="1">
      <alignment horizontal="left"/>
    </xf>
    <xf numFmtId="0" fontId="36" fillId="0" borderId="0" xfId="42" applyFont="1" applyAlignment="1"/>
    <xf numFmtId="0" fontId="29" fillId="0" borderId="0" xfId="42" applyFont="1" applyAlignment="1"/>
    <xf numFmtId="0" fontId="40" fillId="0" borderId="0" xfId="42" applyFont="1" applyBorder="1"/>
    <xf numFmtId="0" fontId="40" fillId="0" borderId="0" xfId="42" applyFont="1"/>
    <xf numFmtId="0" fontId="38" fillId="0" borderId="0" xfId="42" applyFont="1" applyBorder="1" applyAlignment="1"/>
    <xf numFmtId="0" fontId="39" fillId="0" borderId="0" xfId="42" applyFont="1" applyBorder="1" applyAlignment="1"/>
    <xf numFmtId="0" fontId="38" fillId="0" borderId="0" xfId="42" applyFont="1" applyAlignment="1">
      <alignment horizontal="left"/>
    </xf>
    <xf numFmtId="0" fontId="42" fillId="0" borderId="0" xfId="42" applyFont="1" applyAlignment="1">
      <alignment horizontal="left"/>
    </xf>
    <xf numFmtId="0" fontId="45" fillId="0" borderId="14" xfId="42" applyFont="1" applyBorder="1" applyAlignment="1">
      <alignment vertical="center"/>
    </xf>
    <xf numFmtId="0" fontId="20" fillId="0" borderId="0" xfId="42" applyFont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0" xfId="42" applyNumberFormat="1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2" fontId="25" fillId="0" borderId="14" xfId="42" applyNumberFormat="1" applyFont="1" applyFill="1" applyBorder="1" applyAlignment="1">
      <alignment horizontal="center" vertical="center"/>
    </xf>
    <xf numFmtId="2" fontId="25" fillId="0" borderId="14" xfId="42" applyNumberFormat="1" applyFont="1" applyFill="1" applyBorder="1" applyAlignment="1">
      <alignment vertical="center"/>
    </xf>
    <xf numFmtId="0" fontId="20" fillId="0" borderId="14" xfId="42" applyFont="1" applyBorder="1" applyAlignment="1">
      <alignment vertical="center"/>
    </xf>
    <xf numFmtId="0" fontId="44" fillId="0" borderId="16" xfId="42" applyFont="1" applyFill="1" applyBorder="1" applyAlignment="1">
      <alignment horizontal="center" vertical="center"/>
    </xf>
    <xf numFmtId="0" fontId="22" fillId="0" borderId="17" xfId="42" applyFont="1" applyBorder="1" applyAlignment="1">
      <alignment vertical="center"/>
    </xf>
    <xf numFmtId="0" fontId="22" fillId="0" borderId="0" xfId="42" applyFont="1" applyFill="1" applyBorder="1" applyAlignment="1">
      <alignment horizontal="center" vertical="center"/>
    </xf>
    <xf numFmtId="2" fontId="45" fillId="0" borderId="0" xfId="42" applyNumberFormat="1" applyFont="1" applyFill="1" applyBorder="1" applyAlignment="1">
      <alignment horizontal="center" vertical="center"/>
    </xf>
    <xf numFmtId="0" fontId="45" fillId="0" borderId="0" xfId="42" applyFont="1" applyFill="1" applyBorder="1" applyAlignment="1">
      <alignment horizontal="center" vertical="center"/>
    </xf>
    <xf numFmtId="165" fontId="45" fillId="0" borderId="16" xfId="42" applyNumberFormat="1" applyFont="1" applyBorder="1" applyAlignment="1">
      <alignment horizontal="center" vertical="center"/>
    </xf>
    <xf numFmtId="0" fontId="45" fillId="0" borderId="16" xfId="42" applyFont="1" applyFill="1" applyBorder="1" applyAlignment="1">
      <alignment horizontal="center" vertical="center"/>
    </xf>
    <xf numFmtId="165" fontId="45" fillId="0" borderId="16" xfId="42" applyNumberFormat="1" applyFont="1" applyFill="1" applyBorder="1" applyAlignment="1">
      <alignment horizontal="center" vertical="center"/>
    </xf>
    <xf numFmtId="1" fontId="45" fillId="0" borderId="16" xfId="42" applyNumberFormat="1" applyFont="1" applyBorder="1" applyAlignment="1">
      <alignment horizontal="center" vertical="center"/>
    </xf>
    <xf numFmtId="1" fontId="22" fillId="0" borderId="0" xfId="42" applyNumberFormat="1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2" fillId="0" borderId="14" xfId="42" applyFont="1" applyBorder="1" applyAlignment="1">
      <alignment horizontal="center" vertical="center"/>
    </xf>
    <xf numFmtId="0" fontId="22" fillId="0" borderId="0" xfId="42" applyFont="1" applyBorder="1" applyAlignment="1">
      <alignment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center" vertical="center"/>
    </xf>
    <xf numFmtId="2" fontId="22" fillId="0" borderId="14" xfId="42" applyNumberFormat="1" applyFont="1" applyBorder="1" applyAlignment="1">
      <alignment horizontal="center" vertical="center"/>
    </xf>
    <xf numFmtId="2" fontId="22" fillId="0" borderId="0" xfId="42" applyNumberFormat="1" applyFont="1" applyFill="1" applyBorder="1" applyAlignment="1">
      <alignment horizontal="center" vertical="center"/>
    </xf>
    <xf numFmtId="165" fontId="22" fillId="0" borderId="14" xfId="42" applyNumberFormat="1" applyFont="1" applyBorder="1" applyAlignment="1">
      <alignment horizontal="center" vertical="center"/>
    </xf>
    <xf numFmtId="165" fontId="22" fillId="0" borderId="14" xfId="42" applyNumberFormat="1" applyFont="1" applyFill="1" applyBorder="1" applyAlignment="1">
      <alignment horizontal="center" vertical="center"/>
    </xf>
    <xf numFmtId="1" fontId="22" fillId="0" borderId="14" xfId="42" applyNumberFormat="1" applyFont="1" applyBorder="1" applyAlignment="1">
      <alignment horizontal="center" vertical="center"/>
    </xf>
    <xf numFmtId="165" fontId="22" fillId="0" borderId="16" xfId="42" applyNumberFormat="1" applyFont="1" applyFill="1" applyBorder="1" applyAlignment="1">
      <alignment horizontal="center" vertical="center"/>
    </xf>
    <xf numFmtId="1" fontId="22" fillId="0" borderId="0" xfId="42" applyNumberFormat="1" applyFont="1" applyFill="1" applyBorder="1" applyAlignment="1">
      <alignment horizontal="center" vertical="center"/>
    </xf>
    <xf numFmtId="0" fontId="37" fillId="0" borderId="0" xfId="42" applyFont="1" applyAlignment="1">
      <alignment vertical="center"/>
    </xf>
    <xf numFmtId="0" fontId="20" fillId="0" borderId="0" xfId="42" applyFont="1" applyAlignment="1">
      <alignment vertical="center"/>
    </xf>
    <xf numFmtId="2" fontId="23" fillId="0" borderId="0" xfId="42" applyNumberFormat="1" applyFont="1" applyFill="1" applyBorder="1" applyAlignment="1">
      <alignment horizontal="center" textRotation="90" wrapText="1"/>
    </xf>
    <xf numFmtId="2" fontId="22" fillId="0" borderId="0" xfId="42" applyNumberFormat="1" applyFont="1" applyAlignment="1">
      <alignment vertical="center"/>
    </xf>
    <xf numFmtId="2" fontId="22" fillId="0" borderId="0" xfId="42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0" fontId="22" fillId="0" borderId="14" xfId="42" applyFont="1" applyFill="1" applyBorder="1" applyAlignment="1">
      <alignment horizontal="center" vertical="center"/>
    </xf>
    <xf numFmtId="2" fontId="47" fillId="0" borderId="22" xfId="42" applyNumberFormat="1" applyFont="1" applyFill="1" applyBorder="1" applyAlignment="1">
      <alignment horizontal="center" textRotation="90" wrapText="1"/>
    </xf>
    <xf numFmtId="2" fontId="46" fillId="0" borderId="0" xfId="42" applyNumberFormat="1" applyFont="1" applyFill="1" applyBorder="1" applyAlignment="1">
      <alignment horizontal="center" vertical="center"/>
    </xf>
    <xf numFmtId="0" fontId="31" fillId="0" borderId="0" xfId="42" applyFont="1" applyBorder="1" applyAlignment="1"/>
    <xf numFmtId="0" fontId="22" fillId="0" borderId="14" xfId="42" applyFont="1" applyFill="1" applyBorder="1" applyAlignment="1">
      <alignment horizontal="center" vertical="center"/>
    </xf>
    <xf numFmtId="2" fontId="23" fillId="0" borderId="16" xfId="42" applyNumberFormat="1" applyFont="1" applyFill="1" applyBorder="1" applyAlignment="1">
      <alignment horizontal="center" textRotation="90" wrapText="1"/>
    </xf>
    <xf numFmtId="0" fontId="23" fillId="0" borderId="0" xfId="42" applyFont="1" applyBorder="1" applyAlignment="1">
      <alignment horizontal="center"/>
    </xf>
    <xf numFmtId="0" fontId="49" fillId="0" borderId="11" xfId="42" applyFont="1" applyFill="1" applyBorder="1" applyAlignment="1">
      <alignment horizontal="center" vertical="center"/>
    </xf>
    <xf numFmtId="0" fontId="49" fillId="0" borderId="0" xfId="42" applyNumberFormat="1" applyFont="1" applyFill="1" applyBorder="1" applyAlignment="1">
      <alignment horizontal="center" vertical="center"/>
    </xf>
    <xf numFmtId="165" fontId="20" fillId="0" borderId="0" xfId="42" applyNumberFormat="1" applyFont="1"/>
    <xf numFmtId="166" fontId="48" fillId="0" borderId="14" xfId="42" applyNumberFormat="1" applyFont="1" applyFill="1" applyBorder="1" applyAlignment="1">
      <alignment horizontal="center" vertical="center"/>
    </xf>
    <xf numFmtId="166" fontId="46" fillId="0" borderId="14" xfId="42" applyNumberFormat="1" applyFont="1" applyFill="1" applyBorder="1" applyAlignment="1">
      <alignment horizontal="center" vertical="center"/>
    </xf>
    <xf numFmtId="0" fontId="50" fillId="0" borderId="17" xfId="42" applyFont="1" applyBorder="1" applyAlignment="1">
      <alignment vertical="center"/>
    </xf>
    <xf numFmtId="0" fontId="50" fillId="0" borderId="0" xfId="42" applyFont="1" applyFill="1" applyBorder="1" applyAlignment="1">
      <alignment horizontal="center" vertical="center"/>
    </xf>
    <xf numFmtId="166" fontId="45" fillId="0" borderId="16" xfId="42" applyNumberFormat="1" applyFont="1" applyFill="1" applyBorder="1" applyAlignment="1">
      <alignment horizontal="center" vertical="center"/>
    </xf>
    <xf numFmtId="166" fontId="45" fillId="0" borderId="16" xfId="42" applyNumberFormat="1" applyFont="1" applyBorder="1" applyAlignment="1">
      <alignment horizontal="center" vertical="center"/>
    </xf>
    <xf numFmtId="165" fontId="20" fillId="0" borderId="0" xfId="42" applyNumberFormat="1" applyFont="1" applyAlignment="1"/>
    <xf numFmtId="165" fontId="48" fillId="0" borderId="0" xfId="42" applyNumberFormat="1" applyFont="1" applyFill="1" applyBorder="1" applyAlignment="1">
      <alignment horizontal="center" vertical="center"/>
    </xf>
    <xf numFmtId="165" fontId="20" fillId="0" borderId="16" xfId="42" applyNumberFormat="1" applyFont="1" applyFill="1" applyBorder="1" applyAlignment="1">
      <alignment horizontal="center" vertical="center"/>
    </xf>
    <xf numFmtId="165" fontId="46" fillId="0" borderId="0" xfId="42" applyNumberFormat="1" applyFont="1" applyFill="1" applyBorder="1" applyAlignment="1">
      <alignment horizontal="center" vertical="center"/>
    </xf>
    <xf numFmtId="165" fontId="22" fillId="0" borderId="0" xfId="42" applyNumberFormat="1" applyFont="1"/>
    <xf numFmtId="165" fontId="22" fillId="0" borderId="10" xfId="42" applyNumberFormat="1" applyFont="1" applyBorder="1"/>
    <xf numFmtId="165" fontId="22" fillId="0" borderId="0" xfId="42" applyNumberFormat="1" applyFont="1" applyBorder="1"/>
    <xf numFmtId="165" fontId="20" fillId="0" borderId="16" xfId="42" applyNumberFormat="1" applyFont="1" applyBorder="1" applyAlignment="1">
      <alignment horizontal="center" vertical="center"/>
    </xf>
    <xf numFmtId="166" fontId="20" fillId="0" borderId="16" xfId="42" applyNumberFormat="1" applyFont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2" fontId="47" fillId="0" borderId="23" xfId="42" applyNumberFormat="1" applyFont="1" applyFill="1" applyBorder="1" applyAlignment="1">
      <alignment horizontal="center" textRotation="90" wrapText="1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vertical="center"/>
      <protection locked="0"/>
    </xf>
    <xf numFmtId="0" fontId="22" fillId="0" borderId="15" xfId="42" applyFont="1" applyFill="1" applyBorder="1" applyAlignment="1" applyProtection="1">
      <alignment horizontal="left" vertical="center"/>
      <protection locked="0"/>
    </xf>
    <xf numFmtId="0" fontId="22" fillId="0" borderId="16" xfId="42" applyFont="1" applyFill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horizontal="left" vertical="center"/>
      <protection locked="0"/>
    </xf>
    <xf numFmtId="0" fontId="22" fillId="0" borderId="0" xfId="42" applyFont="1" applyFill="1" applyBorder="1" applyAlignment="1" applyProtection="1">
      <alignment horizontal="center" vertical="center"/>
      <protection locked="0"/>
    </xf>
    <xf numFmtId="166" fontId="22" fillId="0" borderId="16" xfId="42" applyNumberFormat="1" applyFont="1" applyFill="1" applyBorder="1" applyAlignment="1" applyProtection="1">
      <alignment horizontal="center" vertical="center"/>
      <protection locked="0"/>
    </xf>
    <xf numFmtId="0" fontId="21" fillId="0" borderId="0" xfId="42" applyFont="1" applyProtection="1">
      <protection locked="0"/>
    </xf>
    <xf numFmtId="0" fontId="20" fillId="0" borderId="0" xfId="42" applyFont="1" applyProtection="1">
      <protection locked="0"/>
    </xf>
    <xf numFmtId="166" fontId="20" fillId="0" borderId="0" xfId="42" applyNumberFormat="1" applyFont="1" applyProtection="1">
      <protection locked="0"/>
    </xf>
    <xf numFmtId="0" fontId="23" fillId="0" borderId="0" xfId="42" applyFont="1" applyProtection="1">
      <protection locked="0"/>
    </xf>
    <xf numFmtId="0" fontId="20" fillId="0" borderId="10" xfId="42" applyFont="1" applyBorder="1" applyProtection="1">
      <protection locked="0"/>
    </xf>
    <xf numFmtId="0" fontId="20" fillId="0" borderId="0" xfId="42" applyFont="1" applyBorder="1" applyProtection="1">
      <protection locked="0"/>
    </xf>
    <xf numFmtId="166" fontId="22" fillId="0" borderId="0" xfId="42" applyNumberFormat="1" applyFont="1" applyProtection="1">
      <protection locked="0"/>
    </xf>
    <xf numFmtId="0" fontId="22" fillId="0" borderId="10" xfId="42" applyFont="1" applyBorder="1" applyProtection="1">
      <protection locked="0"/>
    </xf>
    <xf numFmtId="0" fontId="22" fillId="0" borderId="0" xfId="42" applyFont="1" applyBorder="1" applyProtection="1">
      <protection locked="0"/>
    </xf>
    <xf numFmtId="2" fontId="22" fillId="0" borderId="16" xfId="42" applyNumberFormat="1" applyFont="1" applyBorder="1" applyAlignment="1" applyProtection="1">
      <alignment horizontal="center" vertical="center"/>
      <protection locked="0"/>
    </xf>
    <xf numFmtId="2" fontId="22" fillId="0" borderId="0" xfId="42" applyNumberFormat="1" applyFont="1" applyFill="1" applyBorder="1" applyAlignment="1" applyProtection="1">
      <alignment horizontal="center" vertical="center"/>
      <protection locked="0"/>
    </xf>
    <xf numFmtId="1" fontId="22" fillId="0" borderId="16" xfId="42" applyNumberFormat="1" applyFont="1" applyBorder="1" applyAlignment="1" applyProtection="1">
      <alignment horizontal="center" vertical="center"/>
      <protection locked="0"/>
    </xf>
    <xf numFmtId="1" fontId="22" fillId="0" borderId="16" xfId="42" applyNumberFormat="1" applyFont="1" applyFill="1" applyBorder="1" applyAlignment="1" applyProtection="1">
      <alignment horizontal="center" vertical="center"/>
      <protection locked="0"/>
    </xf>
    <xf numFmtId="166" fontId="22" fillId="0" borderId="16" xfId="42" applyNumberFormat="1" applyFont="1" applyBorder="1" applyAlignment="1" applyProtection="1">
      <alignment horizontal="center" vertical="center"/>
      <protection locked="0"/>
    </xf>
    <xf numFmtId="2" fontId="22" fillId="0" borderId="0" xfId="42" applyNumberFormat="1" applyFont="1" applyAlignment="1" applyProtection="1">
      <alignment vertical="center"/>
      <protection locked="0"/>
    </xf>
    <xf numFmtId="166" fontId="20" fillId="0" borderId="16" xfId="42" applyNumberFormat="1" applyFont="1" applyFill="1" applyBorder="1" applyAlignment="1" applyProtection="1">
      <alignment horizontal="center" vertical="center"/>
      <protection locked="0"/>
    </xf>
    <xf numFmtId="0" fontId="20" fillId="0" borderId="16" xfId="42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2" fontId="20" fillId="0" borderId="0" xfId="42" applyNumberFormat="1" applyFont="1" applyFill="1" applyBorder="1" applyAlignment="1" applyProtection="1">
      <alignment horizontal="center" vertical="center"/>
      <protection locked="0"/>
    </xf>
    <xf numFmtId="1" fontId="20" fillId="0" borderId="16" xfId="42" applyNumberFormat="1" applyFont="1" applyBorder="1" applyAlignment="1" applyProtection="1">
      <alignment horizontal="center" vertical="center"/>
      <protection locked="0"/>
    </xf>
    <xf numFmtId="1" fontId="20" fillId="0" borderId="16" xfId="42" applyNumberFormat="1" applyFont="1" applyFill="1" applyBorder="1" applyAlignment="1" applyProtection="1">
      <alignment horizontal="center" vertical="center"/>
      <protection locked="0"/>
    </xf>
    <xf numFmtId="166" fontId="20" fillId="0" borderId="16" xfId="42" applyNumberFormat="1" applyFont="1" applyBorder="1" applyAlignment="1" applyProtection="1">
      <alignment horizontal="center" vertical="center"/>
      <protection locked="0"/>
    </xf>
    <xf numFmtId="166" fontId="20" fillId="0" borderId="0" xfId="42" applyNumberFormat="1" applyFont="1" applyFill="1" applyBorder="1" applyAlignment="1" applyProtection="1">
      <alignment horizontal="center" vertical="center"/>
      <protection locked="0"/>
    </xf>
    <xf numFmtId="0" fontId="20" fillId="0" borderId="16" xfId="42" applyFont="1" applyBorder="1" applyAlignment="1" applyProtection="1">
      <alignment horizontal="center" vertical="center"/>
      <protection locked="0"/>
    </xf>
    <xf numFmtId="0" fontId="20" fillId="0" borderId="17" xfId="42" applyFont="1" applyBorder="1" applyAlignment="1" applyProtection="1">
      <alignment vertical="center"/>
      <protection locked="0"/>
    </xf>
    <xf numFmtId="0" fontId="20" fillId="0" borderId="15" xfId="42" applyFont="1" applyFill="1" applyBorder="1" applyAlignment="1" applyProtection="1">
      <alignment horizontal="left" vertical="center"/>
      <protection locked="0"/>
    </xf>
    <xf numFmtId="0" fontId="20" fillId="0" borderId="16" xfId="42" applyFont="1" applyFill="1" applyBorder="1" applyAlignment="1" applyProtection="1">
      <alignment horizontal="left" vertical="center"/>
      <protection locked="0"/>
    </xf>
    <xf numFmtId="2" fontId="23" fillId="0" borderId="16" xfId="42" applyNumberFormat="1" applyFont="1" applyFill="1" applyBorder="1" applyAlignment="1">
      <alignment horizontal="center" textRotation="90" wrapText="1"/>
    </xf>
    <xf numFmtId="0" fontId="22" fillId="0" borderId="16" xfId="42" applyFont="1" applyBorder="1" applyAlignment="1" applyProtection="1">
      <alignment horizontal="center" vertical="center"/>
      <protection locked="0"/>
    </xf>
    <xf numFmtId="0" fontId="42" fillId="0" borderId="0" xfId="42" applyFont="1" applyAlignment="1">
      <alignment horizontal="right"/>
    </xf>
    <xf numFmtId="0" fontId="34" fillId="0" borderId="0" xfId="42" applyFont="1" applyBorder="1" applyAlignment="1">
      <alignment horizontal="center"/>
    </xf>
    <xf numFmtId="0" fontId="31" fillId="0" borderId="0" xfId="42" applyFont="1" applyBorder="1"/>
    <xf numFmtId="0" fontId="26" fillId="0" borderId="0" xfId="42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3" fillId="34" borderId="0" xfId="18" applyFont="1" applyFill="1" applyAlignment="1">
      <alignment horizontal="center"/>
    </xf>
    <xf numFmtId="2" fontId="23" fillId="0" borderId="16" xfId="42" applyNumberFormat="1" applyFont="1" applyFill="1" applyBorder="1" applyAlignment="1">
      <alignment horizontal="center" textRotation="90" wrapText="1"/>
    </xf>
    <xf numFmtId="0" fontId="20" fillId="0" borderId="17" xfId="42" applyFont="1" applyBorder="1" applyAlignment="1">
      <alignment horizontal="center"/>
    </xf>
    <xf numFmtId="0" fontId="23" fillId="0" borderId="19" xfId="42" applyFont="1" applyFill="1" applyBorder="1" applyAlignment="1">
      <alignment horizontal="center" vertical="center"/>
    </xf>
    <xf numFmtId="0" fontId="23" fillId="0" borderId="20" xfId="42" applyFont="1" applyFill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4" fillId="0" borderId="0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4" fillId="0" borderId="11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0" fillId="0" borderId="18" xfId="42" applyFont="1" applyBorder="1" applyAlignment="1">
      <alignment horizontal="center"/>
    </xf>
    <xf numFmtId="0" fontId="29" fillId="0" borderId="0" xfId="42" applyFont="1" applyAlignment="1">
      <alignment horizontal="center"/>
    </xf>
    <xf numFmtId="0" fontId="41" fillId="0" borderId="0" xfId="42" applyFont="1" applyAlignment="1">
      <alignment horizontal="center" vertical="center"/>
    </xf>
    <xf numFmtId="0" fontId="42" fillId="0" borderId="0" xfId="42" applyFont="1" applyBorder="1" applyAlignment="1">
      <alignment horizontal="right"/>
    </xf>
    <xf numFmtId="0" fontId="29" fillId="0" borderId="0" xfId="42" applyFont="1" applyBorder="1" applyAlignment="1">
      <alignment horizontal="right"/>
    </xf>
    <xf numFmtId="2" fontId="23" fillId="0" borderId="24" xfId="42" applyNumberFormat="1" applyFont="1" applyFill="1" applyBorder="1" applyAlignment="1">
      <alignment horizontal="center" textRotation="90" wrapText="1"/>
    </xf>
    <xf numFmtId="2" fontId="23" fillId="0" borderId="25" xfId="42" applyNumberFormat="1" applyFont="1" applyFill="1" applyBorder="1" applyAlignment="1">
      <alignment horizontal="center" textRotation="90" wrapText="1"/>
    </xf>
    <xf numFmtId="0" fontId="42" fillId="0" borderId="0" xfId="42" applyFont="1" applyAlignment="1">
      <alignment horizontal="left"/>
    </xf>
    <xf numFmtId="0" fontId="20" fillId="0" borderId="0" xfId="42" applyFont="1" applyAlignment="1">
      <alignment horizontal="center"/>
    </xf>
    <xf numFmtId="0" fontId="26" fillId="0" borderId="0" xfId="42" applyFont="1" applyAlignment="1">
      <alignment horizontal="left" vertical="center"/>
    </xf>
    <xf numFmtId="0" fontId="20" fillId="0" borderId="0" xfId="42" applyFont="1" applyAlignment="1">
      <alignment horizontal="left" vertical="center"/>
    </xf>
    <xf numFmtId="1" fontId="22" fillId="0" borderId="16" xfId="42" applyNumberFormat="1" applyFont="1" applyBorder="1" applyAlignment="1" applyProtection="1">
      <alignment horizontal="center" vertical="center"/>
      <protection locked="0"/>
    </xf>
    <xf numFmtId="165" fontId="22" fillId="0" borderId="16" xfId="42" applyNumberFormat="1" applyFont="1" applyBorder="1" applyAlignment="1">
      <alignment horizontal="center" vertical="center"/>
    </xf>
    <xf numFmtId="2" fontId="23" fillId="0" borderId="13" xfId="42" applyNumberFormat="1" applyFont="1" applyFill="1" applyBorder="1" applyAlignment="1">
      <alignment horizontal="center" textRotation="90" wrapText="1"/>
    </xf>
    <xf numFmtId="2" fontId="23" fillId="0" borderId="14" xfId="42" applyNumberFormat="1" applyFont="1" applyFill="1" applyBorder="1" applyAlignment="1">
      <alignment horizontal="center" textRotation="90" wrapText="1"/>
    </xf>
    <xf numFmtId="2" fontId="23" fillId="0" borderId="15" xfId="42" applyNumberFormat="1" applyFont="1" applyFill="1" applyBorder="1" applyAlignment="1">
      <alignment horizontal="center" textRotation="90" wrapText="1"/>
    </xf>
    <xf numFmtId="0" fontId="22" fillId="0" borderId="16" xfId="42" applyFont="1" applyFill="1" applyBorder="1" applyAlignment="1" applyProtection="1">
      <alignment horizontal="center" vertical="center"/>
      <protection locked="0"/>
    </xf>
    <xf numFmtId="0" fontId="29" fillId="0" borderId="0" xfId="42" applyFont="1" applyBorder="1" applyAlignment="1">
      <alignment horizontal="center"/>
    </xf>
    <xf numFmtId="0" fontId="20" fillId="0" borderId="0" xfId="42" applyFont="1" applyAlignment="1" applyProtection="1">
      <alignment horizontal="center"/>
      <protection locked="0"/>
    </xf>
    <xf numFmtId="0" fontId="30" fillId="0" borderId="0" xfId="42" applyFont="1" applyBorder="1" applyAlignment="1" applyProtection="1">
      <alignment horizontal="center"/>
      <protection locked="0"/>
    </xf>
    <xf numFmtId="0" fontId="31" fillId="0" borderId="0" xfId="42" applyFont="1" applyBorder="1" applyAlignment="1" applyProtection="1">
      <alignment horizontal="center"/>
      <protection locked="0"/>
    </xf>
    <xf numFmtId="0" fontId="20" fillId="0" borderId="0" xfId="42" applyFont="1" applyBorder="1" applyAlignment="1" applyProtection="1">
      <alignment horizontal="center"/>
      <protection locked="0"/>
    </xf>
    <xf numFmtId="0" fontId="37" fillId="0" borderId="0" xfId="42" applyFont="1" applyAlignment="1" applyProtection="1">
      <alignment horizontal="left" vertical="center"/>
      <protection locked="0"/>
    </xf>
    <xf numFmtId="0" fontId="26" fillId="0" borderId="0" xfId="42" applyFont="1" applyAlignment="1">
      <alignment vertical="center"/>
    </xf>
    <xf numFmtId="0" fontId="37" fillId="0" borderId="0" xfId="42" applyFont="1" applyAlignment="1">
      <alignment horizontal="left" vertical="center"/>
    </xf>
    <xf numFmtId="0" fontId="41" fillId="0" borderId="0" xfId="42" applyFont="1" applyAlignment="1">
      <alignment vertical="center"/>
    </xf>
    <xf numFmtId="0" fontId="37" fillId="0" borderId="0" xfId="42" applyFont="1" applyAlignment="1">
      <alignment horizontal="left" vertical="center"/>
    </xf>
    <xf numFmtId="0" fontId="52" fillId="0" borderId="0" xfId="42" applyFont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2" sqref="B12"/>
    </sheetView>
  </sheetViews>
  <sheetFormatPr defaultRowHeight="14.4" x14ac:dyDescent="0.3"/>
  <cols>
    <col min="1" max="1" width="17.33203125" customWidth="1"/>
    <col min="9" max="9" width="20.109375" customWidth="1"/>
  </cols>
  <sheetData>
    <row r="1" spans="1:9" ht="20.399999999999999" x14ac:dyDescent="0.35">
      <c r="A1" s="166" t="s">
        <v>56</v>
      </c>
      <c r="B1" s="166"/>
      <c r="C1" s="166"/>
      <c r="D1" s="166"/>
      <c r="E1" s="166"/>
      <c r="F1" s="166"/>
      <c r="G1" s="166"/>
      <c r="H1" s="166"/>
      <c r="I1" s="166"/>
    </row>
    <row r="2" spans="1:9" ht="20.399999999999999" x14ac:dyDescent="0.35">
      <c r="A2" s="166" t="s">
        <v>22</v>
      </c>
      <c r="B2" s="166"/>
      <c r="C2" s="166"/>
      <c r="D2" s="166"/>
      <c r="E2" s="166"/>
      <c r="F2" s="166"/>
      <c r="G2" s="166"/>
      <c r="H2" s="166"/>
      <c r="I2" s="166"/>
    </row>
    <row r="4" spans="1:9" x14ac:dyDescent="0.3">
      <c r="A4" s="165" t="s">
        <v>29</v>
      </c>
      <c r="B4" s="165"/>
      <c r="C4" s="165"/>
      <c r="D4" s="165"/>
      <c r="E4" s="165"/>
      <c r="F4" s="165"/>
      <c r="G4" s="165"/>
      <c r="H4" s="165"/>
      <c r="I4" s="165"/>
    </row>
    <row r="5" spans="1:9" x14ac:dyDescent="0.3">
      <c r="A5" s="164" t="s">
        <v>15</v>
      </c>
      <c r="B5" s="164"/>
      <c r="C5" s="164"/>
      <c r="D5" s="164"/>
      <c r="E5" s="164"/>
      <c r="F5" s="164"/>
      <c r="G5" s="164"/>
      <c r="H5" s="164"/>
      <c r="I5" s="164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x14ac:dyDescent="0.3">
      <c r="A7" s="164" t="s">
        <v>23</v>
      </c>
      <c r="B7" s="164"/>
      <c r="C7" s="164"/>
      <c r="D7" s="164"/>
      <c r="E7" s="164"/>
      <c r="F7" s="164"/>
      <c r="G7" s="164"/>
      <c r="H7" s="164"/>
      <c r="I7" s="164"/>
    </row>
    <row r="9" spans="1:9" x14ac:dyDescent="0.3">
      <c r="A9" s="1" t="s">
        <v>21</v>
      </c>
    </row>
    <row r="10" spans="1:9" x14ac:dyDescent="0.3">
      <c r="A10" s="2" t="s">
        <v>16</v>
      </c>
      <c r="B10" s="2" t="s">
        <v>14</v>
      </c>
    </row>
    <row r="11" spans="1:9" x14ac:dyDescent="0.3">
      <c r="A11" s="2" t="s">
        <v>17</v>
      </c>
      <c r="B11" s="2" t="s">
        <v>11</v>
      </c>
    </row>
    <row r="12" spans="1:9" x14ac:dyDescent="0.3">
      <c r="A12" s="2" t="s">
        <v>18</v>
      </c>
      <c r="B12" s="2" t="s">
        <v>81</v>
      </c>
    </row>
    <row r="13" spans="1:9" x14ac:dyDescent="0.3">
      <c r="A13" s="2" t="s">
        <v>80</v>
      </c>
      <c r="B13" s="2" t="s">
        <v>12</v>
      </c>
    </row>
    <row r="14" spans="1:9" x14ac:dyDescent="0.3">
      <c r="A14" s="2" t="s">
        <v>19</v>
      </c>
      <c r="B14" s="2" t="s">
        <v>13</v>
      </c>
    </row>
    <row r="16" spans="1:9" x14ac:dyDescent="0.3">
      <c r="A16" s="164" t="s">
        <v>20</v>
      </c>
      <c r="B16" s="164"/>
      <c r="C16" s="164"/>
      <c r="D16" s="164"/>
      <c r="E16" s="164"/>
      <c r="F16" s="164"/>
      <c r="G16" s="164"/>
      <c r="H16" s="164"/>
      <c r="I16" s="164"/>
    </row>
  </sheetData>
  <mergeCells count="6">
    <mergeCell ref="A16:I16"/>
    <mergeCell ref="A4:I4"/>
    <mergeCell ref="A5:I5"/>
    <mergeCell ref="A1:I1"/>
    <mergeCell ref="A2:I2"/>
    <mergeCell ref="A7:I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B1" workbookViewId="0">
      <selection activeCell="M2" sqref="M2"/>
    </sheetView>
  </sheetViews>
  <sheetFormatPr defaultRowHeight="14.4" x14ac:dyDescent="0.3"/>
  <cols>
    <col min="1" max="1" width="14.33203125" hidden="1" customWidth="1"/>
    <col min="2" max="2" width="10.44140625" bestFit="1" customWidth="1"/>
    <col min="3" max="3" width="7.33203125" bestFit="1" customWidth="1"/>
    <col min="4" max="4" width="9.5546875" bestFit="1" customWidth="1"/>
    <col min="5" max="5" width="13.6640625" bestFit="1" customWidth="1"/>
    <col min="6" max="6" width="9" bestFit="1" customWidth="1"/>
    <col min="7" max="7" width="23.88671875" bestFit="1" customWidth="1"/>
    <col min="8" max="8" width="6.33203125" bestFit="1" customWidth="1"/>
    <col min="9" max="9" width="16" bestFit="1" customWidth="1"/>
    <col min="10" max="10" width="18.88671875" bestFit="1" customWidth="1"/>
    <col min="11" max="11" width="17.6640625" bestFit="1" customWidth="1"/>
    <col min="12" max="12" width="8.33203125" bestFit="1" customWidth="1"/>
    <col min="13" max="13" width="5.44140625" bestFit="1" customWidth="1"/>
    <col min="14" max="14" width="8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  <row r="2" spans="1:14" x14ac:dyDescent="0.3">
      <c r="B2" t="s">
        <v>27</v>
      </c>
      <c r="C2" t="s">
        <v>28</v>
      </c>
      <c r="D2" t="s">
        <v>69</v>
      </c>
      <c r="E2" t="s">
        <v>70</v>
      </c>
      <c r="F2">
        <v>102966</v>
      </c>
      <c r="G2" t="s">
        <v>64</v>
      </c>
      <c r="H2" t="s">
        <v>14</v>
      </c>
      <c r="I2" s="96">
        <f>(J2+K2)/5.2</f>
        <v>68.365384615384613</v>
      </c>
      <c r="J2">
        <v>175.5</v>
      </c>
      <c r="K2" s="95">
        <v>180</v>
      </c>
      <c r="L2">
        <v>1</v>
      </c>
      <c r="N2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B1" workbookViewId="0">
      <selection activeCell="K5" sqref="K5"/>
    </sheetView>
  </sheetViews>
  <sheetFormatPr defaultRowHeight="14.4" x14ac:dyDescent="0.3"/>
  <cols>
    <col min="1" max="1" width="14.33203125" hidden="1" customWidth="1"/>
    <col min="2" max="8" width="13.5546875" customWidth="1"/>
    <col min="9" max="9" width="16" bestFit="1" customWidth="1"/>
    <col min="10" max="10" width="18.88671875" bestFit="1" customWidth="1"/>
    <col min="11" max="11" width="17.6640625" bestFit="1" customWidth="1"/>
    <col min="12" max="13" width="13.5546875" customWidth="1"/>
    <col min="14" max="14" width="13.5546875" hidden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view="pageLayout" zoomScale="80" zoomScaleNormal="100" zoomScaleSheetLayoutView="85" zoomScalePageLayoutView="80" workbookViewId="0">
      <selection activeCell="A91" sqref="A91:AB91"/>
    </sheetView>
  </sheetViews>
  <sheetFormatPr defaultColWidth="9.109375" defaultRowHeight="12.6" x14ac:dyDescent="0.2"/>
  <cols>
    <col min="1" max="1" width="4.5546875" style="5" customWidth="1"/>
    <col min="2" max="2" width="1" style="5" customWidth="1"/>
    <col min="3" max="3" width="28.88671875" style="5" customWidth="1"/>
    <col min="4" max="5" width="5.33203125" style="5" customWidth="1"/>
    <col min="6" max="6" width="24.6640625" style="5" customWidth="1"/>
    <col min="7" max="7" width="1" style="5" customWidth="1"/>
    <col min="8" max="8" width="7.88671875" style="5" customWidth="1"/>
    <col min="9" max="9" width="8.33203125" style="5" customWidth="1"/>
    <col min="10" max="10" width="1" style="5" customWidth="1"/>
    <col min="11" max="11" width="7.88671875" style="5" customWidth="1"/>
    <col min="12" max="12" width="8.33203125" style="5" bestFit="1" customWidth="1"/>
    <col min="13" max="13" width="1" style="5" customWidth="1"/>
    <col min="14" max="14" width="7.88671875" style="5" customWidth="1"/>
    <col min="15" max="15" width="1" style="5" customWidth="1"/>
    <col min="16" max="16" width="9.44140625" style="9" customWidth="1"/>
    <col min="17" max="17" width="1" style="5" customWidth="1"/>
    <col min="18" max="18" width="5.6640625" style="5" customWidth="1"/>
    <col min="19" max="19" width="1" style="5" customWidth="1"/>
    <col min="20" max="20" width="5.5546875" style="5" customWidth="1"/>
    <col min="21" max="21" width="1" style="5" customWidth="1"/>
    <col min="22" max="22" width="9.44140625" style="5" customWidth="1"/>
    <col min="23" max="23" width="1" style="5" customWidth="1"/>
    <col min="24" max="24" width="6" style="5" customWidth="1"/>
    <col min="25" max="25" width="1" style="5" customWidth="1"/>
    <col min="26" max="26" width="6" style="5" customWidth="1"/>
    <col min="27" max="27" width="1" style="5" customWidth="1"/>
    <col min="28" max="28" width="3.44140625" style="5" customWidth="1"/>
    <col min="29" max="29" width="1.33203125" style="5" customWidth="1"/>
    <col min="30" max="16384" width="9.109375" style="5"/>
  </cols>
  <sheetData>
    <row r="1" spans="1:29" s="4" customFormat="1" ht="25.5" customHeight="1" x14ac:dyDescent="0.2">
      <c r="A1" s="182" t="s">
        <v>82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205"/>
    </row>
    <row r="2" spans="1:29" ht="15.6" customHeight="1" x14ac:dyDescent="0.3">
      <c r="A2" s="161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00"/>
      <c r="Q2" s="100"/>
      <c r="R2" s="100"/>
      <c r="S2" s="100"/>
      <c r="T2" s="100"/>
      <c r="U2" s="23"/>
      <c r="V2" s="23"/>
      <c r="W2" s="23"/>
      <c r="X2" s="23"/>
      <c r="Y2" s="23"/>
      <c r="Z2" s="23"/>
      <c r="AA2" s="23"/>
      <c r="AB2" s="8"/>
      <c r="AC2" s="8"/>
    </row>
    <row r="3" spans="1:29" ht="13.8" customHeight="1" x14ac:dyDescent="0.3">
      <c r="A3" s="51"/>
      <c r="B3" s="38"/>
      <c r="C3" s="39"/>
      <c r="E3" s="160" t="s">
        <v>30</v>
      </c>
      <c r="F3" s="201"/>
      <c r="G3" s="201"/>
      <c r="H3" s="201"/>
      <c r="I3" s="54"/>
      <c r="J3" s="55"/>
      <c r="K3" s="183" t="s">
        <v>55</v>
      </c>
      <c r="L3" s="183"/>
      <c r="N3" s="201"/>
      <c r="O3" s="201"/>
      <c r="P3" s="201"/>
      <c r="Q3" s="201"/>
      <c r="R3" s="201"/>
      <c r="S3" s="201"/>
      <c r="T3" s="201"/>
    </row>
    <row r="4" spans="1:29" ht="15.6" customHeight="1" x14ac:dyDescent="0.3">
      <c r="A4" s="42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  <c r="U4" s="11"/>
      <c r="V4" s="11"/>
      <c r="W4" s="11"/>
      <c r="X4" s="11"/>
      <c r="Y4" s="11"/>
      <c r="Z4" s="11"/>
      <c r="AA4" s="11"/>
      <c r="AB4" s="10"/>
      <c r="AC4" s="8"/>
    </row>
    <row r="5" spans="1:29" ht="13.2" customHeight="1" x14ac:dyDescent="0.3">
      <c r="A5" s="45"/>
      <c r="B5" s="45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0"/>
      <c r="R5" s="40"/>
      <c r="S5" s="40"/>
      <c r="T5" s="40"/>
      <c r="AC5" s="13"/>
    </row>
    <row r="6" spans="1:29" s="7" customFormat="1" ht="14.4" customHeight="1" x14ac:dyDescent="0.25">
      <c r="A6" s="181" t="s">
        <v>76</v>
      </c>
      <c r="B6" s="181"/>
      <c r="C6" s="181"/>
      <c r="D6" s="181"/>
      <c r="E6" s="199"/>
      <c r="F6" s="199"/>
      <c r="G6" s="199"/>
      <c r="H6" s="184" t="s">
        <v>77</v>
      </c>
      <c r="I6" s="184"/>
      <c r="J6" s="184"/>
      <c r="K6" s="184"/>
      <c r="L6" s="184"/>
      <c r="M6" s="184"/>
      <c r="N6" s="184"/>
      <c r="O6" s="200"/>
      <c r="P6" s="200"/>
      <c r="Q6" s="200"/>
      <c r="R6" s="200"/>
      <c r="S6" s="200"/>
      <c r="T6" s="200"/>
      <c r="U6" s="200"/>
      <c r="V6" s="200"/>
      <c r="W6" s="14"/>
      <c r="X6" s="171" t="s">
        <v>78</v>
      </c>
      <c r="Y6" s="172"/>
      <c r="Z6" s="173"/>
    </row>
    <row r="7" spans="1:29" ht="12" customHeight="1" x14ac:dyDescent="0.25">
      <c r="A7" s="40"/>
      <c r="B7" s="40"/>
      <c r="C7" s="47"/>
      <c r="D7" s="47"/>
      <c r="E7" s="47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40"/>
      <c r="R7" s="40"/>
      <c r="S7" s="40"/>
      <c r="T7" s="40"/>
      <c r="X7" s="174"/>
      <c r="Y7" s="175"/>
      <c r="Z7" s="176"/>
    </row>
    <row r="8" spans="1:29" ht="15" customHeight="1" x14ac:dyDescent="0.3">
      <c r="A8" s="52" t="s">
        <v>31</v>
      </c>
      <c r="B8" s="48"/>
      <c r="C8" s="49"/>
      <c r="D8" s="49"/>
      <c r="E8" s="49"/>
      <c r="F8" s="53" t="s">
        <v>32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32"/>
      <c r="V8" s="32"/>
      <c r="W8" s="32"/>
      <c r="X8" s="177"/>
      <c r="Y8" s="178"/>
      <c r="Z8" s="179"/>
      <c r="AA8" s="9"/>
    </row>
    <row r="9" spans="1:29" ht="6" customHeight="1" x14ac:dyDescent="0.2">
      <c r="G9" s="31"/>
      <c r="H9" s="31"/>
      <c r="J9" s="31"/>
      <c r="K9" s="31"/>
      <c r="M9" s="31"/>
      <c r="O9" s="31"/>
      <c r="Q9" s="31"/>
      <c r="R9" s="31"/>
      <c r="S9" s="31"/>
      <c r="T9" s="31"/>
      <c r="U9" s="31"/>
      <c r="V9" s="31"/>
      <c r="W9" s="31"/>
      <c r="X9" s="31"/>
      <c r="Y9" s="31"/>
      <c r="AA9" s="31"/>
    </row>
    <row r="10" spans="1:29" ht="15.6" customHeight="1" x14ac:dyDescent="0.2">
      <c r="A10" s="167" t="s">
        <v>33</v>
      </c>
      <c r="C10" s="167" t="s">
        <v>34</v>
      </c>
      <c r="D10" s="167" t="s">
        <v>35</v>
      </c>
      <c r="E10" s="167" t="s">
        <v>36</v>
      </c>
      <c r="F10" s="167" t="s">
        <v>37</v>
      </c>
      <c r="G10" s="168"/>
      <c r="H10" s="169" t="s">
        <v>38</v>
      </c>
      <c r="I10" s="170"/>
      <c r="J10" s="168"/>
      <c r="K10" s="169" t="s">
        <v>39</v>
      </c>
      <c r="L10" s="170"/>
      <c r="M10" s="168"/>
      <c r="N10" s="167" t="s">
        <v>40</v>
      </c>
      <c r="O10" s="168"/>
      <c r="P10" s="167" t="s">
        <v>52</v>
      </c>
      <c r="Q10" s="168"/>
      <c r="R10" s="167" t="s">
        <v>41</v>
      </c>
      <c r="S10" s="168"/>
      <c r="T10" s="167" t="s">
        <v>54</v>
      </c>
      <c r="U10" s="168"/>
      <c r="V10" s="167" t="s">
        <v>53</v>
      </c>
      <c r="W10" s="168"/>
      <c r="X10" s="167" t="s">
        <v>38</v>
      </c>
      <c r="Y10" s="168"/>
      <c r="Z10" s="167" t="s">
        <v>39</v>
      </c>
      <c r="AA10" s="168"/>
      <c r="AB10" s="167" t="s">
        <v>42</v>
      </c>
      <c r="AC10" s="180"/>
    </row>
    <row r="11" spans="1:29" s="19" customFormat="1" ht="91.2" customHeight="1" x14ac:dyDescent="0.2">
      <c r="A11" s="167"/>
      <c r="B11" s="92"/>
      <c r="C11" s="167"/>
      <c r="D11" s="167"/>
      <c r="E11" s="167"/>
      <c r="F11" s="167"/>
      <c r="G11" s="168"/>
      <c r="H11" s="98" t="s">
        <v>71</v>
      </c>
      <c r="I11" s="123" t="s">
        <v>73</v>
      </c>
      <c r="J11" s="168"/>
      <c r="K11" s="98" t="s">
        <v>71</v>
      </c>
      <c r="L11" s="123" t="s">
        <v>73</v>
      </c>
      <c r="M11" s="168"/>
      <c r="N11" s="167"/>
      <c r="O11" s="168"/>
      <c r="P11" s="167"/>
      <c r="Q11" s="168"/>
      <c r="R11" s="167"/>
      <c r="S11" s="168"/>
      <c r="T11" s="167"/>
      <c r="U11" s="168"/>
      <c r="V11" s="167"/>
      <c r="W11" s="168"/>
      <c r="X11" s="167"/>
      <c r="Y11" s="168"/>
      <c r="Z11" s="167"/>
      <c r="AA11" s="168"/>
      <c r="AB11" s="167"/>
      <c r="AC11" s="180"/>
    </row>
    <row r="12" spans="1:29" s="61" customFormat="1" ht="15.6" customHeight="1" x14ac:dyDescent="0.3">
      <c r="A12" s="60" t="s">
        <v>57</v>
      </c>
      <c r="C12" s="62"/>
      <c r="D12" s="62"/>
      <c r="E12" s="62"/>
      <c r="F12" s="62"/>
      <c r="G12" s="63"/>
      <c r="H12" s="63"/>
      <c r="I12" s="64"/>
      <c r="J12" s="63"/>
      <c r="K12" s="63"/>
      <c r="L12" s="65"/>
      <c r="M12" s="63"/>
      <c r="N12" s="65"/>
      <c r="O12" s="63"/>
      <c r="P12" s="66"/>
      <c r="Q12" s="63"/>
      <c r="R12" s="63"/>
      <c r="S12" s="63"/>
      <c r="T12" s="63"/>
      <c r="U12" s="63"/>
      <c r="V12" s="63"/>
      <c r="W12" s="63"/>
      <c r="X12" s="67"/>
      <c r="Y12" s="63"/>
      <c r="Z12" s="67"/>
      <c r="AA12" s="63"/>
      <c r="AB12" s="67"/>
    </row>
    <row r="13" spans="1:29" s="78" customFormat="1" ht="15.6" customHeight="1" x14ac:dyDescent="0.3">
      <c r="A13" s="68">
        <v>1</v>
      </c>
      <c r="B13" s="69"/>
      <c r="C13" s="68" t="s">
        <v>58</v>
      </c>
      <c r="D13" s="68" t="s">
        <v>59</v>
      </c>
      <c r="E13" s="68" t="s">
        <v>60</v>
      </c>
      <c r="F13" s="68" t="s">
        <v>61</v>
      </c>
      <c r="G13" s="70"/>
      <c r="H13" s="112">
        <v>208</v>
      </c>
      <c r="I13" s="73">
        <f>(H13*100)/340</f>
        <v>61.176470588235297</v>
      </c>
      <c r="J13" s="71"/>
      <c r="K13" s="111">
        <v>203.5</v>
      </c>
      <c r="L13" s="73">
        <f>(K13*100)/340</f>
        <v>59.852941176470587</v>
      </c>
      <c r="M13" s="71"/>
      <c r="N13" s="112">
        <f>SUM(H13+K13)</f>
        <v>411.5</v>
      </c>
      <c r="O13" s="72"/>
      <c r="P13" s="73">
        <f>(I13+L13)/2</f>
        <v>60.514705882352942</v>
      </c>
      <c r="Q13" s="72"/>
      <c r="R13" s="74">
        <v>1</v>
      </c>
      <c r="S13" s="72"/>
      <c r="T13" s="74">
        <v>2</v>
      </c>
      <c r="U13" s="72"/>
      <c r="V13" s="75">
        <f>P13-T13</f>
        <v>58.514705882352942</v>
      </c>
      <c r="W13" s="70"/>
      <c r="X13" s="112">
        <v>12</v>
      </c>
      <c r="Y13" s="71"/>
      <c r="Z13" s="112">
        <v>13</v>
      </c>
      <c r="AA13" s="71"/>
      <c r="AB13" s="76" t="s">
        <v>62</v>
      </c>
      <c r="AC13" s="77"/>
    </row>
    <row r="14" spans="1:29" s="78" customFormat="1" ht="7.2" customHeight="1" x14ac:dyDescent="0.3">
      <c r="A14" s="79"/>
      <c r="B14" s="80"/>
      <c r="C14" s="81"/>
      <c r="D14" s="81"/>
      <c r="E14" s="97"/>
      <c r="F14" s="81"/>
      <c r="G14" s="70"/>
      <c r="H14" s="70"/>
      <c r="I14" s="83"/>
      <c r="J14" s="84"/>
      <c r="K14" s="84"/>
      <c r="L14" s="83"/>
      <c r="M14" s="84"/>
      <c r="N14" s="83"/>
      <c r="O14" s="70"/>
      <c r="P14" s="85"/>
      <c r="Q14" s="70"/>
      <c r="R14" s="97"/>
      <c r="S14" s="70"/>
      <c r="T14" s="97"/>
      <c r="U14" s="70"/>
      <c r="V14" s="86"/>
      <c r="W14" s="70"/>
      <c r="X14" s="83"/>
      <c r="Y14" s="84"/>
      <c r="Z14" s="83"/>
      <c r="AA14" s="84"/>
      <c r="AB14" s="87"/>
      <c r="AC14" s="77"/>
    </row>
    <row r="15" spans="1:29" s="78" customFormat="1" ht="21" customHeight="1" x14ac:dyDescent="0.3">
      <c r="A15" s="154">
        <f>RANK(V15,$V$15:$V$27,0)</f>
        <v>1</v>
      </c>
      <c r="B15" s="155"/>
      <c r="C15" s="156"/>
      <c r="D15" s="156"/>
      <c r="E15" s="147"/>
      <c r="F15" s="157"/>
      <c r="G15" s="129"/>
      <c r="H15" s="146"/>
      <c r="I15" s="120">
        <f t="shared" ref="I15:I27" si="0">(H15*100)/340</f>
        <v>0</v>
      </c>
      <c r="J15" s="84"/>
      <c r="K15" s="146"/>
      <c r="L15" s="120">
        <f t="shared" ref="L15:L27" si="1">(K15*100)/340</f>
        <v>0</v>
      </c>
      <c r="M15" s="84"/>
      <c r="N15" s="121">
        <f t="shared" ref="N15:N27" si="2">(H15+K15)</f>
        <v>0</v>
      </c>
      <c r="O15" s="122"/>
      <c r="P15" s="120">
        <f t="shared" ref="P15:P27" si="3">(I15+L15)/2</f>
        <v>0</v>
      </c>
      <c r="Q15" s="70"/>
      <c r="R15" s="147"/>
      <c r="S15" s="148"/>
      <c r="T15" s="147"/>
      <c r="U15" s="122"/>
      <c r="V15" s="115">
        <f t="shared" ref="V15:V27" si="4">P15-T15</f>
        <v>0</v>
      </c>
      <c r="W15" s="122"/>
      <c r="X15" s="152"/>
      <c r="Y15" s="153"/>
      <c r="Z15" s="152"/>
      <c r="AA15" s="149"/>
      <c r="AB15" s="150"/>
      <c r="AC15" s="77"/>
    </row>
    <row r="16" spans="1:29" s="78" customFormat="1" ht="21" customHeight="1" x14ac:dyDescent="0.3">
      <c r="A16" s="154">
        <f>RANK(V16,$V$15:$V$27,0)</f>
        <v>1</v>
      </c>
      <c r="B16" s="155"/>
      <c r="C16" s="156"/>
      <c r="D16" s="156"/>
      <c r="E16" s="147"/>
      <c r="F16" s="157"/>
      <c r="G16" s="129"/>
      <c r="H16" s="146"/>
      <c r="I16" s="120">
        <f t="shared" si="0"/>
        <v>0</v>
      </c>
      <c r="J16" s="84"/>
      <c r="K16" s="146"/>
      <c r="L16" s="120">
        <f t="shared" si="1"/>
        <v>0</v>
      </c>
      <c r="M16" s="84"/>
      <c r="N16" s="121">
        <f t="shared" si="2"/>
        <v>0</v>
      </c>
      <c r="O16" s="122"/>
      <c r="P16" s="120">
        <f t="shared" si="3"/>
        <v>0</v>
      </c>
      <c r="Q16" s="70"/>
      <c r="R16" s="147"/>
      <c r="S16" s="148"/>
      <c r="T16" s="147"/>
      <c r="U16" s="122"/>
      <c r="V16" s="115">
        <f t="shared" si="4"/>
        <v>0</v>
      </c>
      <c r="W16" s="122"/>
      <c r="X16" s="152"/>
      <c r="Y16" s="153"/>
      <c r="Z16" s="152"/>
      <c r="AA16" s="149"/>
      <c r="AB16" s="150"/>
      <c r="AC16" s="77"/>
    </row>
    <row r="17" spans="1:29" s="78" customFormat="1" ht="21" customHeight="1" x14ac:dyDescent="0.3">
      <c r="A17" s="154">
        <f>RANK(V17,$V$15:$V$27,0)</f>
        <v>1</v>
      </c>
      <c r="B17" s="155"/>
      <c r="C17" s="156"/>
      <c r="D17" s="156"/>
      <c r="E17" s="147"/>
      <c r="F17" s="157"/>
      <c r="G17" s="129"/>
      <c r="H17" s="146"/>
      <c r="I17" s="120">
        <f t="shared" si="0"/>
        <v>0</v>
      </c>
      <c r="J17" s="84"/>
      <c r="K17" s="146"/>
      <c r="L17" s="120">
        <f t="shared" si="1"/>
        <v>0</v>
      </c>
      <c r="M17" s="84"/>
      <c r="N17" s="121">
        <f t="shared" si="2"/>
        <v>0</v>
      </c>
      <c r="O17" s="122"/>
      <c r="P17" s="120">
        <f t="shared" si="3"/>
        <v>0</v>
      </c>
      <c r="Q17" s="70"/>
      <c r="R17" s="147"/>
      <c r="S17" s="148"/>
      <c r="T17" s="147"/>
      <c r="U17" s="122"/>
      <c r="V17" s="115">
        <f t="shared" si="4"/>
        <v>0</v>
      </c>
      <c r="W17" s="122"/>
      <c r="X17" s="152"/>
      <c r="Y17" s="153"/>
      <c r="Z17" s="152"/>
      <c r="AA17" s="149"/>
      <c r="AB17" s="150"/>
      <c r="AC17" s="77"/>
    </row>
    <row r="18" spans="1:29" s="78" customFormat="1" ht="21" customHeight="1" x14ac:dyDescent="0.3">
      <c r="A18" s="154">
        <f>RANK(V18,$V$15:$V$27,0)</f>
        <v>1</v>
      </c>
      <c r="B18" s="155"/>
      <c r="C18" s="156"/>
      <c r="D18" s="156"/>
      <c r="E18" s="147"/>
      <c r="F18" s="157"/>
      <c r="G18" s="129"/>
      <c r="H18" s="146"/>
      <c r="I18" s="120">
        <f t="shared" si="0"/>
        <v>0</v>
      </c>
      <c r="J18" s="84"/>
      <c r="K18" s="146"/>
      <c r="L18" s="120">
        <f t="shared" si="1"/>
        <v>0</v>
      </c>
      <c r="M18" s="84"/>
      <c r="N18" s="121">
        <f t="shared" si="2"/>
        <v>0</v>
      </c>
      <c r="O18" s="122"/>
      <c r="P18" s="120">
        <f t="shared" si="3"/>
        <v>0</v>
      </c>
      <c r="Q18" s="70"/>
      <c r="R18" s="147"/>
      <c r="S18" s="148"/>
      <c r="T18" s="147"/>
      <c r="U18" s="122"/>
      <c r="V18" s="115">
        <f t="shared" si="4"/>
        <v>0</v>
      </c>
      <c r="W18" s="122"/>
      <c r="X18" s="152"/>
      <c r="Y18" s="153"/>
      <c r="Z18" s="152"/>
      <c r="AA18" s="149"/>
      <c r="AB18" s="150"/>
      <c r="AC18" s="77"/>
    </row>
    <row r="19" spans="1:29" s="78" customFormat="1" ht="21" customHeight="1" x14ac:dyDescent="0.3">
      <c r="A19" s="154">
        <f>RANK(V19,$V$15:$V$27,0)</f>
        <v>1</v>
      </c>
      <c r="B19" s="155"/>
      <c r="C19" s="156"/>
      <c r="D19" s="156"/>
      <c r="E19" s="147"/>
      <c r="F19" s="157"/>
      <c r="G19" s="129"/>
      <c r="H19" s="146"/>
      <c r="I19" s="120">
        <f t="shared" si="0"/>
        <v>0</v>
      </c>
      <c r="J19" s="84"/>
      <c r="K19" s="146"/>
      <c r="L19" s="120">
        <f t="shared" si="1"/>
        <v>0</v>
      </c>
      <c r="M19" s="84"/>
      <c r="N19" s="121">
        <f t="shared" si="2"/>
        <v>0</v>
      </c>
      <c r="O19" s="122"/>
      <c r="P19" s="120">
        <f t="shared" si="3"/>
        <v>0</v>
      </c>
      <c r="Q19" s="70"/>
      <c r="R19" s="147"/>
      <c r="S19" s="148"/>
      <c r="T19" s="147"/>
      <c r="U19" s="122"/>
      <c r="V19" s="115">
        <f t="shared" si="4"/>
        <v>0</v>
      </c>
      <c r="W19" s="122"/>
      <c r="X19" s="152"/>
      <c r="Y19" s="153"/>
      <c r="Z19" s="152"/>
      <c r="AA19" s="149"/>
      <c r="AB19" s="150"/>
      <c r="AC19" s="77"/>
    </row>
    <row r="20" spans="1:29" s="78" customFormat="1" ht="21" customHeight="1" x14ac:dyDescent="0.3">
      <c r="A20" s="154">
        <f>RANK(V20,$V$15:$V$27,0)</f>
        <v>1</v>
      </c>
      <c r="B20" s="155"/>
      <c r="C20" s="156"/>
      <c r="D20" s="156"/>
      <c r="E20" s="147"/>
      <c r="F20" s="157"/>
      <c r="G20" s="129"/>
      <c r="H20" s="146"/>
      <c r="I20" s="120">
        <f t="shared" si="0"/>
        <v>0</v>
      </c>
      <c r="J20" s="84"/>
      <c r="K20" s="146"/>
      <c r="L20" s="120">
        <f t="shared" si="1"/>
        <v>0</v>
      </c>
      <c r="M20" s="84"/>
      <c r="N20" s="121">
        <f t="shared" si="2"/>
        <v>0</v>
      </c>
      <c r="O20" s="122"/>
      <c r="P20" s="120">
        <f t="shared" si="3"/>
        <v>0</v>
      </c>
      <c r="Q20" s="70"/>
      <c r="R20" s="147"/>
      <c r="S20" s="148"/>
      <c r="T20" s="147"/>
      <c r="U20" s="122"/>
      <c r="V20" s="115">
        <f t="shared" si="4"/>
        <v>0</v>
      </c>
      <c r="W20" s="122"/>
      <c r="X20" s="152"/>
      <c r="Y20" s="153"/>
      <c r="Z20" s="152"/>
      <c r="AA20" s="149"/>
      <c r="AB20" s="150"/>
      <c r="AC20" s="77"/>
    </row>
    <row r="21" spans="1:29" s="78" customFormat="1" ht="21" customHeight="1" x14ac:dyDescent="0.3">
      <c r="A21" s="154">
        <f>RANK(V21,$V$15:$V$27,0)</f>
        <v>1</v>
      </c>
      <c r="B21" s="155"/>
      <c r="C21" s="156"/>
      <c r="D21" s="156"/>
      <c r="E21" s="147"/>
      <c r="F21" s="157"/>
      <c r="G21" s="129"/>
      <c r="H21" s="146"/>
      <c r="I21" s="120">
        <f t="shared" si="0"/>
        <v>0</v>
      </c>
      <c r="J21" s="84"/>
      <c r="K21" s="146"/>
      <c r="L21" s="120">
        <f t="shared" si="1"/>
        <v>0</v>
      </c>
      <c r="M21" s="84"/>
      <c r="N21" s="121">
        <f t="shared" si="2"/>
        <v>0</v>
      </c>
      <c r="O21" s="122"/>
      <c r="P21" s="120">
        <f t="shared" si="3"/>
        <v>0</v>
      </c>
      <c r="Q21" s="70"/>
      <c r="R21" s="147"/>
      <c r="S21" s="148"/>
      <c r="T21" s="147"/>
      <c r="U21" s="122"/>
      <c r="V21" s="115">
        <f t="shared" si="4"/>
        <v>0</v>
      </c>
      <c r="W21" s="122"/>
      <c r="X21" s="152"/>
      <c r="Y21" s="153"/>
      <c r="Z21" s="152"/>
      <c r="AA21" s="149"/>
      <c r="AB21" s="150"/>
      <c r="AC21" s="77"/>
    </row>
    <row r="22" spans="1:29" s="78" customFormat="1" ht="21" customHeight="1" x14ac:dyDescent="0.3">
      <c r="A22" s="154">
        <f>RANK(V22,$V$15:$V$27,0)</f>
        <v>1</v>
      </c>
      <c r="B22" s="155"/>
      <c r="C22" s="156"/>
      <c r="D22" s="156"/>
      <c r="E22" s="147"/>
      <c r="F22" s="157"/>
      <c r="G22" s="129"/>
      <c r="H22" s="146"/>
      <c r="I22" s="120">
        <f t="shared" si="0"/>
        <v>0</v>
      </c>
      <c r="J22" s="84"/>
      <c r="K22" s="146"/>
      <c r="L22" s="120">
        <f t="shared" si="1"/>
        <v>0</v>
      </c>
      <c r="M22" s="84"/>
      <c r="N22" s="121">
        <f t="shared" si="2"/>
        <v>0</v>
      </c>
      <c r="O22" s="122"/>
      <c r="P22" s="120">
        <f t="shared" si="3"/>
        <v>0</v>
      </c>
      <c r="Q22" s="70"/>
      <c r="R22" s="147"/>
      <c r="S22" s="148"/>
      <c r="T22" s="147"/>
      <c r="U22" s="122"/>
      <c r="V22" s="115">
        <f t="shared" si="4"/>
        <v>0</v>
      </c>
      <c r="W22" s="122"/>
      <c r="X22" s="152"/>
      <c r="Y22" s="153"/>
      <c r="Z22" s="152"/>
      <c r="AA22" s="149"/>
      <c r="AB22" s="150"/>
      <c r="AC22" s="77"/>
    </row>
    <row r="23" spans="1:29" s="78" customFormat="1" ht="21" customHeight="1" x14ac:dyDescent="0.3">
      <c r="A23" s="154">
        <f>RANK(V23,$V$15:$V$27,0)</f>
        <v>1</v>
      </c>
      <c r="B23" s="155"/>
      <c r="C23" s="156"/>
      <c r="D23" s="156"/>
      <c r="E23" s="147"/>
      <c r="F23" s="157"/>
      <c r="G23" s="129"/>
      <c r="H23" s="146"/>
      <c r="I23" s="120">
        <f t="shared" si="0"/>
        <v>0</v>
      </c>
      <c r="J23" s="84"/>
      <c r="K23" s="146"/>
      <c r="L23" s="120">
        <f t="shared" si="1"/>
        <v>0</v>
      </c>
      <c r="M23" s="84"/>
      <c r="N23" s="121">
        <f t="shared" si="2"/>
        <v>0</v>
      </c>
      <c r="O23" s="122"/>
      <c r="P23" s="120">
        <f t="shared" si="3"/>
        <v>0</v>
      </c>
      <c r="Q23" s="70"/>
      <c r="R23" s="147"/>
      <c r="S23" s="148"/>
      <c r="T23" s="147"/>
      <c r="U23" s="122"/>
      <c r="V23" s="115">
        <f t="shared" si="4"/>
        <v>0</v>
      </c>
      <c r="W23" s="122"/>
      <c r="X23" s="152"/>
      <c r="Y23" s="153"/>
      <c r="Z23" s="152"/>
      <c r="AA23" s="149"/>
      <c r="AB23" s="150"/>
      <c r="AC23" s="77"/>
    </row>
    <row r="24" spans="1:29" s="78" customFormat="1" ht="21" customHeight="1" x14ac:dyDescent="0.3">
      <c r="A24" s="154">
        <f>RANK(V24,$V$15:$V$27,0)</f>
        <v>1</v>
      </c>
      <c r="B24" s="155"/>
      <c r="C24" s="156"/>
      <c r="D24" s="156"/>
      <c r="E24" s="147"/>
      <c r="F24" s="157"/>
      <c r="G24" s="129"/>
      <c r="H24" s="146"/>
      <c r="I24" s="120">
        <f t="shared" si="0"/>
        <v>0</v>
      </c>
      <c r="J24" s="84"/>
      <c r="K24" s="146"/>
      <c r="L24" s="120">
        <f t="shared" si="1"/>
        <v>0</v>
      </c>
      <c r="M24" s="84"/>
      <c r="N24" s="121">
        <f t="shared" si="2"/>
        <v>0</v>
      </c>
      <c r="O24" s="122"/>
      <c r="P24" s="120">
        <f t="shared" si="3"/>
        <v>0</v>
      </c>
      <c r="Q24" s="70"/>
      <c r="R24" s="147"/>
      <c r="S24" s="148"/>
      <c r="T24" s="147"/>
      <c r="U24" s="122"/>
      <c r="V24" s="115">
        <f t="shared" si="4"/>
        <v>0</v>
      </c>
      <c r="W24" s="122"/>
      <c r="X24" s="152"/>
      <c r="Y24" s="153"/>
      <c r="Z24" s="152"/>
      <c r="AA24" s="149"/>
      <c r="AB24" s="150"/>
      <c r="AC24" s="77"/>
    </row>
    <row r="25" spans="1:29" s="78" customFormat="1" ht="21" customHeight="1" x14ac:dyDescent="0.3">
      <c r="A25" s="154">
        <f>RANK(V25,$V$15:$V$27,0)</f>
        <v>1</v>
      </c>
      <c r="B25" s="155"/>
      <c r="C25" s="156"/>
      <c r="D25" s="156"/>
      <c r="E25" s="147"/>
      <c r="F25" s="157"/>
      <c r="G25" s="129"/>
      <c r="H25" s="146"/>
      <c r="I25" s="120">
        <f t="shared" si="0"/>
        <v>0</v>
      </c>
      <c r="J25" s="84"/>
      <c r="K25" s="146"/>
      <c r="L25" s="120">
        <f t="shared" si="1"/>
        <v>0</v>
      </c>
      <c r="M25" s="84"/>
      <c r="N25" s="121">
        <f t="shared" si="2"/>
        <v>0</v>
      </c>
      <c r="O25" s="122"/>
      <c r="P25" s="120">
        <f t="shared" si="3"/>
        <v>0</v>
      </c>
      <c r="Q25" s="70"/>
      <c r="R25" s="147"/>
      <c r="S25" s="148"/>
      <c r="T25" s="147"/>
      <c r="U25" s="122"/>
      <c r="V25" s="115">
        <f t="shared" si="4"/>
        <v>0</v>
      </c>
      <c r="W25" s="122"/>
      <c r="X25" s="152"/>
      <c r="Y25" s="153"/>
      <c r="Z25" s="152"/>
      <c r="AA25" s="149"/>
      <c r="AB25" s="150"/>
      <c r="AC25" s="77"/>
    </row>
    <row r="26" spans="1:29" s="78" customFormat="1" ht="21" customHeight="1" x14ac:dyDescent="0.3">
      <c r="A26" s="154">
        <f>RANK(V26,$V$15:$V$27,0)</f>
        <v>1</v>
      </c>
      <c r="B26" s="155"/>
      <c r="C26" s="156"/>
      <c r="D26" s="156"/>
      <c r="E26" s="147"/>
      <c r="F26" s="157"/>
      <c r="G26" s="129"/>
      <c r="H26" s="146"/>
      <c r="I26" s="120">
        <f t="shared" si="0"/>
        <v>0</v>
      </c>
      <c r="J26" s="84"/>
      <c r="K26" s="146"/>
      <c r="L26" s="120">
        <f t="shared" si="1"/>
        <v>0</v>
      </c>
      <c r="M26" s="84"/>
      <c r="N26" s="121">
        <f t="shared" si="2"/>
        <v>0</v>
      </c>
      <c r="O26" s="122"/>
      <c r="P26" s="120">
        <f t="shared" si="3"/>
        <v>0</v>
      </c>
      <c r="Q26" s="70"/>
      <c r="R26" s="147"/>
      <c r="S26" s="148"/>
      <c r="T26" s="147"/>
      <c r="U26" s="122"/>
      <c r="V26" s="115">
        <f t="shared" si="4"/>
        <v>0</v>
      </c>
      <c r="W26" s="122"/>
      <c r="X26" s="152"/>
      <c r="Y26" s="153"/>
      <c r="Z26" s="152"/>
      <c r="AA26" s="149"/>
      <c r="AB26" s="150"/>
      <c r="AC26" s="77"/>
    </row>
    <row r="27" spans="1:29" s="78" customFormat="1" ht="21" customHeight="1" x14ac:dyDescent="0.3">
      <c r="A27" s="154">
        <f>RANK(V27,$V$15:$V$27,0)</f>
        <v>1</v>
      </c>
      <c r="B27" s="155"/>
      <c r="C27" s="156"/>
      <c r="D27" s="156"/>
      <c r="E27" s="147"/>
      <c r="F27" s="157"/>
      <c r="G27" s="129"/>
      <c r="H27" s="146"/>
      <c r="I27" s="120">
        <f t="shared" si="0"/>
        <v>0</v>
      </c>
      <c r="J27" s="84"/>
      <c r="K27" s="146"/>
      <c r="L27" s="120">
        <f t="shared" si="1"/>
        <v>0</v>
      </c>
      <c r="M27" s="84"/>
      <c r="N27" s="121">
        <f t="shared" si="2"/>
        <v>0</v>
      </c>
      <c r="O27" s="122"/>
      <c r="P27" s="120">
        <f t="shared" si="3"/>
        <v>0</v>
      </c>
      <c r="Q27" s="70"/>
      <c r="R27" s="147"/>
      <c r="S27" s="148"/>
      <c r="T27" s="147"/>
      <c r="U27" s="122"/>
      <c r="V27" s="115">
        <f t="shared" si="4"/>
        <v>0</v>
      </c>
      <c r="W27" s="122"/>
      <c r="X27" s="146"/>
      <c r="Y27" s="149"/>
      <c r="Z27" s="146"/>
      <c r="AA27" s="149"/>
      <c r="AB27" s="151"/>
      <c r="AC27" s="89"/>
    </row>
    <row r="28" spans="1:29" ht="13.2" customHeight="1" x14ac:dyDescent="0.3">
      <c r="A28" s="12"/>
      <c r="B28" s="12"/>
    </row>
    <row r="29" spans="1:29" ht="15.75" customHeight="1" x14ac:dyDescent="0.3">
      <c r="A29" s="12"/>
      <c r="B29" s="12"/>
      <c r="C29" s="15" t="s">
        <v>43</v>
      </c>
      <c r="D29" s="15"/>
      <c r="E29" s="21"/>
      <c r="F29" s="21"/>
      <c r="L29" s="21"/>
      <c r="M29" s="21"/>
      <c r="N29" s="21"/>
      <c r="O29" s="21"/>
      <c r="P29" s="22"/>
      <c r="Q29" s="21"/>
      <c r="R29" s="8"/>
      <c r="S29" s="8"/>
      <c r="T29" s="8"/>
      <c r="U29" s="8"/>
      <c r="V29" s="8"/>
      <c r="W29" s="8"/>
    </row>
    <row r="30" spans="1:29" ht="15.6" customHeight="1" x14ac:dyDescent="0.3">
      <c r="A30" s="12"/>
      <c r="B30" s="12"/>
      <c r="C30" s="15"/>
      <c r="D30" s="15"/>
      <c r="E30" s="8"/>
      <c r="F30" s="8"/>
      <c r="L30" s="8"/>
      <c r="M30" s="8"/>
      <c r="N30" s="8"/>
      <c r="O30" s="8"/>
      <c r="P30" s="23"/>
      <c r="Q30" s="8"/>
      <c r="R30" s="8"/>
      <c r="S30" s="8"/>
      <c r="T30" s="8"/>
      <c r="U30" s="8"/>
      <c r="V30" s="8"/>
      <c r="W30" s="8"/>
    </row>
    <row r="31" spans="1:29" s="91" customFormat="1" ht="15.75" customHeight="1" x14ac:dyDescent="0.3">
      <c r="A31" s="204" t="s">
        <v>85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90"/>
    </row>
    <row r="32" spans="1:29" s="91" customFormat="1" ht="15.75" customHeight="1" x14ac:dyDescent="0.3">
      <c r="A32" s="204" t="s">
        <v>83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6"/>
    </row>
    <row r="33" spans="1:29" s="91" customFormat="1" ht="15.75" customHeight="1" x14ac:dyDescent="0.3">
      <c r="A33" s="189" t="s">
        <v>44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203"/>
    </row>
    <row r="34" spans="1:29" ht="4.6500000000000004" customHeight="1" x14ac:dyDescent="0.3">
      <c r="A34" s="12"/>
      <c r="B34" s="12"/>
    </row>
    <row r="35" spans="1:29" ht="8.4" customHeight="1" x14ac:dyDescent="0.3">
      <c r="A35" s="45"/>
      <c r="B35" s="4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40"/>
      <c r="R35" s="40"/>
      <c r="S35" s="40"/>
      <c r="T35" s="40"/>
      <c r="AC35" s="13"/>
    </row>
    <row r="36" spans="1:29" s="7" customFormat="1" ht="14.4" customHeight="1" x14ac:dyDescent="0.25">
      <c r="A36" s="181" t="s">
        <v>76</v>
      </c>
      <c r="B36" s="181"/>
      <c r="C36" s="181"/>
      <c r="D36" s="181"/>
      <c r="E36" s="199"/>
      <c r="F36" s="199"/>
      <c r="G36" s="199" t="s">
        <v>77</v>
      </c>
      <c r="H36" s="184" t="s">
        <v>77</v>
      </c>
      <c r="I36" s="184"/>
      <c r="J36" s="184"/>
      <c r="K36" s="184"/>
      <c r="L36" s="184"/>
      <c r="M36" s="184"/>
      <c r="N36" s="184"/>
      <c r="O36" s="200"/>
      <c r="P36" s="200"/>
      <c r="Q36" s="200"/>
      <c r="R36" s="200"/>
      <c r="S36" s="200"/>
      <c r="T36" s="200"/>
      <c r="U36" s="200"/>
      <c r="V36" s="200"/>
      <c r="W36" s="14"/>
      <c r="X36" s="171" t="s">
        <v>78</v>
      </c>
      <c r="Y36" s="172"/>
      <c r="Z36" s="173"/>
    </row>
    <row r="37" spans="1:29" ht="12" customHeight="1" x14ac:dyDescent="0.25">
      <c r="A37" s="40"/>
      <c r="B37" s="40"/>
      <c r="C37" s="47"/>
      <c r="D37" s="47"/>
      <c r="E37" s="47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40"/>
      <c r="R37" s="40"/>
      <c r="S37" s="40"/>
      <c r="T37" s="40"/>
      <c r="X37" s="174"/>
      <c r="Y37" s="175"/>
      <c r="Z37" s="176"/>
    </row>
    <row r="38" spans="1:29" ht="15" customHeight="1" x14ac:dyDescent="0.3">
      <c r="A38" s="52" t="s">
        <v>45</v>
      </c>
      <c r="B38" s="48"/>
      <c r="C38" s="49"/>
      <c r="D38" s="49"/>
      <c r="E38" s="49"/>
      <c r="F38" s="53" t="s">
        <v>32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32"/>
      <c r="V38" s="32"/>
      <c r="W38" s="32"/>
      <c r="X38" s="177"/>
      <c r="Y38" s="178"/>
      <c r="Z38" s="179"/>
      <c r="AA38" s="9"/>
    </row>
    <row r="39" spans="1:29" ht="6" customHeight="1" x14ac:dyDescent="0.2">
      <c r="G39" s="31"/>
      <c r="H39" s="31"/>
      <c r="J39" s="31"/>
      <c r="K39" s="31"/>
      <c r="M39" s="31"/>
      <c r="O39" s="31"/>
      <c r="Q39" s="31"/>
      <c r="R39" s="31"/>
      <c r="S39" s="31"/>
      <c r="T39" s="31"/>
      <c r="U39" s="31"/>
      <c r="V39" s="31"/>
      <c r="W39" s="31"/>
      <c r="X39" s="31"/>
      <c r="Y39" s="31"/>
      <c r="AA39" s="31"/>
    </row>
    <row r="40" spans="1:29" ht="15.6" customHeight="1" x14ac:dyDescent="0.2">
      <c r="A40" s="167" t="s">
        <v>33</v>
      </c>
      <c r="C40" s="167" t="s">
        <v>34</v>
      </c>
      <c r="D40" s="167" t="s">
        <v>35</v>
      </c>
      <c r="E40" s="167" t="s">
        <v>36</v>
      </c>
      <c r="F40" s="167" t="s">
        <v>37</v>
      </c>
      <c r="G40" s="168"/>
      <c r="H40" s="169" t="s">
        <v>38</v>
      </c>
      <c r="I40" s="170"/>
      <c r="J40" s="168"/>
      <c r="K40" s="169" t="s">
        <v>39</v>
      </c>
      <c r="L40" s="170"/>
      <c r="M40" s="168"/>
      <c r="N40" s="167" t="s">
        <v>40</v>
      </c>
      <c r="O40" s="168"/>
      <c r="P40" s="167" t="s">
        <v>52</v>
      </c>
      <c r="Q40" s="168"/>
      <c r="R40" s="167" t="s">
        <v>41</v>
      </c>
      <c r="S40" s="168"/>
      <c r="T40" s="167" t="s">
        <v>54</v>
      </c>
      <c r="U40" s="168"/>
      <c r="V40" s="167" t="s">
        <v>53</v>
      </c>
      <c r="W40" s="168"/>
      <c r="X40" s="167" t="s">
        <v>38</v>
      </c>
      <c r="Y40" s="168"/>
      <c r="Z40" s="167" t="s">
        <v>39</v>
      </c>
      <c r="AA40" s="168"/>
      <c r="AB40" s="167" t="s">
        <v>42</v>
      </c>
    </row>
    <row r="41" spans="1:29" s="19" customFormat="1" ht="91.2" customHeight="1" x14ac:dyDescent="0.2">
      <c r="A41" s="167"/>
      <c r="B41" s="92"/>
      <c r="C41" s="167"/>
      <c r="D41" s="167"/>
      <c r="E41" s="167"/>
      <c r="F41" s="167"/>
      <c r="G41" s="168"/>
      <c r="H41" s="98" t="s">
        <v>71</v>
      </c>
      <c r="I41" s="123" t="s">
        <v>73</v>
      </c>
      <c r="J41" s="168"/>
      <c r="K41" s="98" t="s">
        <v>71</v>
      </c>
      <c r="L41" s="123" t="s">
        <v>73</v>
      </c>
      <c r="M41" s="168"/>
      <c r="N41" s="167"/>
      <c r="O41" s="168"/>
      <c r="P41" s="167"/>
      <c r="Q41" s="168"/>
      <c r="R41" s="167"/>
      <c r="S41" s="168"/>
      <c r="T41" s="167"/>
      <c r="U41" s="168"/>
      <c r="V41" s="167"/>
      <c r="W41" s="168"/>
      <c r="X41" s="167"/>
      <c r="Y41" s="168"/>
      <c r="Z41" s="167"/>
      <c r="AA41" s="168"/>
      <c r="AB41" s="167"/>
      <c r="AC41" s="92"/>
    </row>
    <row r="42" spans="1:29" s="61" customFormat="1" ht="15.6" customHeight="1" x14ac:dyDescent="0.3">
      <c r="A42" s="60" t="s">
        <v>57</v>
      </c>
      <c r="C42" s="62"/>
      <c r="D42" s="62"/>
      <c r="E42" s="62"/>
      <c r="F42" s="62"/>
      <c r="G42" s="63"/>
      <c r="H42" s="63"/>
      <c r="I42" s="64"/>
      <c r="J42" s="63"/>
      <c r="K42" s="63"/>
      <c r="L42" s="65"/>
      <c r="M42" s="63"/>
      <c r="N42" s="65"/>
      <c r="O42" s="63"/>
      <c r="P42" s="66"/>
      <c r="Q42" s="63"/>
      <c r="R42" s="63"/>
      <c r="S42" s="63"/>
      <c r="T42" s="63"/>
      <c r="U42" s="63"/>
      <c r="V42" s="63"/>
      <c r="W42" s="63"/>
      <c r="X42" s="67"/>
      <c r="Y42" s="63"/>
      <c r="Z42" s="67"/>
      <c r="AA42" s="63"/>
      <c r="AB42" s="67"/>
    </row>
    <row r="43" spans="1:29" s="78" customFormat="1" ht="15.6" customHeight="1" x14ac:dyDescent="0.3">
      <c r="A43" s="68">
        <v>1</v>
      </c>
      <c r="B43" s="69"/>
      <c r="C43" s="68" t="s">
        <v>58</v>
      </c>
      <c r="D43" s="68" t="s">
        <v>59</v>
      </c>
      <c r="E43" s="68" t="s">
        <v>60</v>
      </c>
      <c r="F43" s="68" t="s">
        <v>61</v>
      </c>
      <c r="G43" s="70"/>
      <c r="H43" s="112">
        <v>204.5</v>
      </c>
      <c r="I43" s="73">
        <f>(H43*100)/340</f>
        <v>60.147058823529413</v>
      </c>
      <c r="J43" s="71"/>
      <c r="K43" s="111">
        <v>200</v>
      </c>
      <c r="L43" s="73">
        <f>(K43*100)/340</f>
        <v>58.823529411764703</v>
      </c>
      <c r="M43" s="71"/>
      <c r="N43" s="112">
        <f>SUM(H43+K43)</f>
        <v>404.5</v>
      </c>
      <c r="O43" s="72"/>
      <c r="P43" s="73">
        <f>(I43+L43)/2</f>
        <v>59.485294117647058</v>
      </c>
      <c r="Q43" s="72"/>
      <c r="R43" s="74"/>
      <c r="S43" s="72"/>
      <c r="T43" s="74"/>
      <c r="U43" s="72"/>
      <c r="V43" s="75">
        <f>P43-T43</f>
        <v>59.485294117647058</v>
      </c>
      <c r="W43" s="70"/>
      <c r="X43" s="112">
        <v>13</v>
      </c>
      <c r="Y43" s="71"/>
      <c r="Z43" s="112">
        <v>13</v>
      </c>
      <c r="AA43" s="71"/>
      <c r="AB43" s="76" t="s">
        <v>62</v>
      </c>
      <c r="AC43" s="77"/>
    </row>
    <row r="44" spans="1:29" s="78" customFormat="1" ht="7.2" customHeight="1" x14ac:dyDescent="0.3">
      <c r="A44" s="79"/>
      <c r="B44" s="80"/>
      <c r="C44" s="81"/>
      <c r="D44" s="81"/>
      <c r="E44" s="101"/>
      <c r="F44" s="81"/>
      <c r="G44" s="70"/>
      <c r="H44" s="70"/>
      <c r="I44" s="83"/>
      <c r="J44" s="84"/>
      <c r="K44" s="84"/>
      <c r="L44" s="83"/>
      <c r="M44" s="84"/>
      <c r="N44" s="83"/>
      <c r="O44" s="70"/>
      <c r="P44" s="85"/>
      <c r="Q44" s="70"/>
      <c r="R44" s="101"/>
      <c r="S44" s="70"/>
      <c r="T44" s="101"/>
      <c r="U44" s="70"/>
      <c r="V44" s="86"/>
      <c r="W44" s="70"/>
      <c r="X44" s="83"/>
      <c r="Y44" s="84"/>
      <c r="Z44" s="83"/>
      <c r="AA44" s="84"/>
      <c r="AB44" s="87"/>
      <c r="AC44" s="77"/>
    </row>
    <row r="45" spans="1:29" s="78" customFormat="1" ht="21" customHeight="1" x14ac:dyDescent="0.3">
      <c r="A45" s="154">
        <f>RANK(V45,$V$45:$V$57,0)</f>
        <v>1</v>
      </c>
      <c r="B45" s="155"/>
      <c r="C45" s="156"/>
      <c r="D45" s="156"/>
      <c r="E45" s="147"/>
      <c r="F45" s="157"/>
      <c r="G45" s="129"/>
      <c r="H45" s="146"/>
      <c r="I45" s="120">
        <f t="shared" ref="I45:I57" si="5">(H45*100)/340</f>
        <v>0</v>
      </c>
      <c r="J45" s="84"/>
      <c r="K45" s="146"/>
      <c r="L45" s="120">
        <f t="shared" ref="L45:L57" si="6">(K45*100)/340</f>
        <v>0</v>
      </c>
      <c r="M45" s="84"/>
      <c r="N45" s="121">
        <f t="shared" ref="N45:N57" si="7">(H45+K45)</f>
        <v>0</v>
      </c>
      <c r="O45" s="122"/>
      <c r="P45" s="120">
        <f t="shared" ref="P45:P57" si="8">(I45+L45)/2</f>
        <v>0</v>
      </c>
      <c r="Q45" s="70"/>
      <c r="R45" s="147"/>
      <c r="S45" s="148"/>
      <c r="T45" s="147"/>
      <c r="U45" s="122"/>
      <c r="V45" s="115">
        <f t="shared" ref="V45:V57" si="9">P45-T45</f>
        <v>0</v>
      </c>
      <c r="W45" s="122"/>
      <c r="X45" s="152"/>
      <c r="Y45" s="153"/>
      <c r="Z45" s="152"/>
      <c r="AA45" s="149"/>
      <c r="AB45" s="150"/>
      <c r="AC45" s="77"/>
    </row>
    <row r="46" spans="1:29" s="78" customFormat="1" ht="21" customHeight="1" x14ac:dyDescent="0.3">
      <c r="A46" s="154">
        <f>RANK(V46,$V$45:$V$57,0)</f>
        <v>1</v>
      </c>
      <c r="B46" s="155"/>
      <c r="C46" s="156"/>
      <c r="D46" s="156"/>
      <c r="E46" s="147"/>
      <c r="F46" s="157"/>
      <c r="G46" s="129"/>
      <c r="H46" s="146"/>
      <c r="I46" s="120">
        <f t="shared" si="5"/>
        <v>0</v>
      </c>
      <c r="J46" s="84"/>
      <c r="K46" s="146"/>
      <c r="L46" s="120">
        <f t="shared" si="6"/>
        <v>0</v>
      </c>
      <c r="M46" s="84"/>
      <c r="N46" s="121">
        <f t="shared" si="7"/>
        <v>0</v>
      </c>
      <c r="O46" s="122"/>
      <c r="P46" s="120">
        <f t="shared" si="8"/>
        <v>0</v>
      </c>
      <c r="Q46" s="70"/>
      <c r="R46" s="147"/>
      <c r="S46" s="148"/>
      <c r="T46" s="147"/>
      <c r="U46" s="122"/>
      <c r="V46" s="115">
        <f t="shared" si="9"/>
        <v>0</v>
      </c>
      <c r="W46" s="122"/>
      <c r="X46" s="152"/>
      <c r="Y46" s="153"/>
      <c r="Z46" s="152"/>
      <c r="AA46" s="149"/>
      <c r="AB46" s="150"/>
      <c r="AC46" s="77"/>
    </row>
    <row r="47" spans="1:29" s="78" customFormat="1" ht="21" customHeight="1" x14ac:dyDescent="0.3">
      <c r="A47" s="154">
        <f>RANK(V47,$V$45:$V$57,0)</f>
        <v>1</v>
      </c>
      <c r="B47" s="155"/>
      <c r="C47" s="156"/>
      <c r="D47" s="156"/>
      <c r="E47" s="147"/>
      <c r="F47" s="157"/>
      <c r="G47" s="129"/>
      <c r="H47" s="146"/>
      <c r="I47" s="120">
        <f t="shared" si="5"/>
        <v>0</v>
      </c>
      <c r="J47" s="84"/>
      <c r="K47" s="146"/>
      <c r="L47" s="120">
        <f t="shared" si="6"/>
        <v>0</v>
      </c>
      <c r="M47" s="84"/>
      <c r="N47" s="121">
        <f t="shared" si="7"/>
        <v>0</v>
      </c>
      <c r="O47" s="122"/>
      <c r="P47" s="120">
        <f t="shared" si="8"/>
        <v>0</v>
      </c>
      <c r="Q47" s="70"/>
      <c r="R47" s="147"/>
      <c r="S47" s="148"/>
      <c r="T47" s="147"/>
      <c r="U47" s="122"/>
      <c r="V47" s="115">
        <f t="shared" si="9"/>
        <v>0</v>
      </c>
      <c r="W47" s="122"/>
      <c r="X47" s="152"/>
      <c r="Y47" s="153"/>
      <c r="Z47" s="152"/>
      <c r="AA47" s="149"/>
      <c r="AB47" s="150"/>
      <c r="AC47" s="77"/>
    </row>
    <row r="48" spans="1:29" s="78" customFormat="1" ht="21" customHeight="1" x14ac:dyDescent="0.3">
      <c r="A48" s="154">
        <f>RANK(V48,$V$45:$V$57,0)</f>
        <v>1</v>
      </c>
      <c r="B48" s="155"/>
      <c r="C48" s="156"/>
      <c r="D48" s="156"/>
      <c r="E48" s="147"/>
      <c r="F48" s="157"/>
      <c r="G48" s="129"/>
      <c r="H48" s="146"/>
      <c r="I48" s="120">
        <f t="shared" si="5"/>
        <v>0</v>
      </c>
      <c r="J48" s="84"/>
      <c r="K48" s="146"/>
      <c r="L48" s="120">
        <f t="shared" si="6"/>
        <v>0</v>
      </c>
      <c r="M48" s="84"/>
      <c r="N48" s="121">
        <f t="shared" si="7"/>
        <v>0</v>
      </c>
      <c r="O48" s="122"/>
      <c r="P48" s="120">
        <f t="shared" si="8"/>
        <v>0</v>
      </c>
      <c r="Q48" s="70"/>
      <c r="R48" s="147"/>
      <c r="S48" s="148"/>
      <c r="T48" s="147"/>
      <c r="U48" s="122"/>
      <c r="V48" s="115">
        <f t="shared" si="9"/>
        <v>0</v>
      </c>
      <c r="W48" s="122"/>
      <c r="X48" s="152"/>
      <c r="Y48" s="153"/>
      <c r="Z48" s="152"/>
      <c r="AA48" s="149"/>
      <c r="AB48" s="150"/>
      <c r="AC48" s="77"/>
    </row>
    <row r="49" spans="1:29" s="78" customFormat="1" ht="21" customHeight="1" x14ac:dyDescent="0.3">
      <c r="A49" s="154">
        <f>RANK(V49,$V$45:$V$57,0)</f>
        <v>1</v>
      </c>
      <c r="B49" s="155"/>
      <c r="C49" s="156"/>
      <c r="D49" s="156"/>
      <c r="E49" s="147"/>
      <c r="F49" s="157"/>
      <c r="G49" s="129"/>
      <c r="H49" s="146"/>
      <c r="I49" s="120">
        <f t="shared" si="5"/>
        <v>0</v>
      </c>
      <c r="J49" s="84"/>
      <c r="K49" s="146"/>
      <c r="L49" s="120">
        <f t="shared" si="6"/>
        <v>0</v>
      </c>
      <c r="M49" s="84"/>
      <c r="N49" s="121">
        <f t="shared" si="7"/>
        <v>0</v>
      </c>
      <c r="O49" s="122"/>
      <c r="P49" s="120">
        <f t="shared" si="8"/>
        <v>0</v>
      </c>
      <c r="Q49" s="70"/>
      <c r="R49" s="147"/>
      <c r="S49" s="148"/>
      <c r="T49" s="147"/>
      <c r="U49" s="122"/>
      <c r="V49" s="115">
        <f t="shared" si="9"/>
        <v>0</v>
      </c>
      <c r="W49" s="122"/>
      <c r="X49" s="152"/>
      <c r="Y49" s="153"/>
      <c r="Z49" s="152"/>
      <c r="AA49" s="149"/>
      <c r="AB49" s="150"/>
      <c r="AC49" s="77"/>
    </row>
    <row r="50" spans="1:29" s="78" customFormat="1" ht="21" customHeight="1" x14ac:dyDescent="0.3">
      <c r="A50" s="154">
        <f>RANK(V50,$V$45:$V$57,0)</f>
        <v>1</v>
      </c>
      <c r="B50" s="155"/>
      <c r="C50" s="156"/>
      <c r="D50" s="156"/>
      <c r="E50" s="147"/>
      <c r="F50" s="157"/>
      <c r="G50" s="129"/>
      <c r="H50" s="146"/>
      <c r="I50" s="120">
        <f t="shared" si="5"/>
        <v>0</v>
      </c>
      <c r="J50" s="84"/>
      <c r="K50" s="146"/>
      <c r="L50" s="120">
        <f t="shared" si="6"/>
        <v>0</v>
      </c>
      <c r="M50" s="84"/>
      <c r="N50" s="121">
        <f t="shared" si="7"/>
        <v>0</v>
      </c>
      <c r="O50" s="122"/>
      <c r="P50" s="120">
        <f t="shared" si="8"/>
        <v>0</v>
      </c>
      <c r="Q50" s="70"/>
      <c r="R50" s="147"/>
      <c r="S50" s="148"/>
      <c r="T50" s="147"/>
      <c r="U50" s="122"/>
      <c r="V50" s="115">
        <f t="shared" si="9"/>
        <v>0</v>
      </c>
      <c r="W50" s="122"/>
      <c r="X50" s="152"/>
      <c r="Y50" s="153"/>
      <c r="Z50" s="152"/>
      <c r="AA50" s="149"/>
      <c r="AB50" s="150"/>
      <c r="AC50" s="77"/>
    </row>
    <row r="51" spans="1:29" s="78" customFormat="1" ht="21" customHeight="1" x14ac:dyDescent="0.3">
      <c r="A51" s="154">
        <f>RANK(V51,$V$45:$V$57,0)</f>
        <v>1</v>
      </c>
      <c r="B51" s="155"/>
      <c r="C51" s="156"/>
      <c r="D51" s="156"/>
      <c r="E51" s="147"/>
      <c r="F51" s="157"/>
      <c r="G51" s="129"/>
      <c r="H51" s="146"/>
      <c r="I51" s="120">
        <f t="shared" si="5"/>
        <v>0</v>
      </c>
      <c r="J51" s="84"/>
      <c r="K51" s="146"/>
      <c r="L51" s="120">
        <f t="shared" si="6"/>
        <v>0</v>
      </c>
      <c r="M51" s="84"/>
      <c r="N51" s="121">
        <f t="shared" si="7"/>
        <v>0</v>
      </c>
      <c r="O51" s="122"/>
      <c r="P51" s="120">
        <f t="shared" si="8"/>
        <v>0</v>
      </c>
      <c r="Q51" s="70"/>
      <c r="R51" s="147"/>
      <c r="S51" s="148"/>
      <c r="T51" s="147"/>
      <c r="U51" s="122"/>
      <c r="V51" s="115">
        <f t="shared" si="9"/>
        <v>0</v>
      </c>
      <c r="W51" s="122"/>
      <c r="X51" s="152"/>
      <c r="Y51" s="153"/>
      <c r="Z51" s="152"/>
      <c r="AA51" s="149"/>
      <c r="AB51" s="150"/>
      <c r="AC51" s="77"/>
    </row>
    <row r="52" spans="1:29" s="78" customFormat="1" ht="21" customHeight="1" x14ac:dyDescent="0.3">
      <c r="A52" s="154">
        <f>RANK(V52,$V$45:$V$57,0)</f>
        <v>1</v>
      </c>
      <c r="B52" s="155"/>
      <c r="C52" s="156"/>
      <c r="D52" s="156"/>
      <c r="E52" s="147"/>
      <c r="F52" s="157"/>
      <c r="G52" s="129"/>
      <c r="H52" s="146"/>
      <c r="I52" s="120">
        <f t="shared" si="5"/>
        <v>0</v>
      </c>
      <c r="J52" s="84"/>
      <c r="K52" s="146"/>
      <c r="L52" s="120">
        <f t="shared" si="6"/>
        <v>0</v>
      </c>
      <c r="M52" s="84"/>
      <c r="N52" s="121">
        <f t="shared" si="7"/>
        <v>0</v>
      </c>
      <c r="O52" s="122"/>
      <c r="P52" s="120">
        <f t="shared" si="8"/>
        <v>0</v>
      </c>
      <c r="Q52" s="70"/>
      <c r="R52" s="147"/>
      <c r="S52" s="148"/>
      <c r="T52" s="147"/>
      <c r="U52" s="122"/>
      <c r="V52" s="115">
        <f t="shared" si="9"/>
        <v>0</v>
      </c>
      <c r="W52" s="122"/>
      <c r="X52" s="152"/>
      <c r="Y52" s="153"/>
      <c r="Z52" s="152"/>
      <c r="AA52" s="149"/>
      <c r="AB52" s="150"/>
      <c r="AC52" s="77"/>
    </row>
    <row r="53" spans="1:29" s="78" customFormat="1" ht="21" customHeight="1" x14ac:dyDescent="0.3">
      <c r="A53" s="154">
        <f>RANK(V53,$V$45:$V$57,0)</f>
        <v>1</v>
      </c>
      <c r="B53" s="155"/>
      <c r="C53" s="156"/>
      <c r="D53" s="156"/>
      <c r="E53" s="147"/>
      <c r="F53" s="157"/>
      <c r="G53" s="129"/>
      <c r="H53" s="146"/>
      <c r="I53" s="120">
        <f t="shared" si="5"/>
        <v>0</v>
      </c>
      <c r="J53" s="84"/>
      <c r="K53" s="146"/>
      <c r="L53" s="120">
        <f t="shared" si="6"/>
        <v>0</v>
      </c>
      <c r="M53" s="84"/>
      <c r="N53" s="121">
        <f t="shared" si="7"/>
        <v>0</v>
      </c>
      <c r="O53" s="122"/>
      <c r="P53" s="120">
        <f t="shared" si="8"/>
        <v>0</v>
      </c>
      <c r="Q53" s="70"/>
      <c r="R53" s="147"/>
      <c r="S53" s="148"/>
      <c r="T53" s="147"/>
      <c r="U53" s="122"/>
      <c r="V53" s="115">
        <f t="shared" si="9"/>
        <v>0</v>
      </c>
      <c r="W53" s="122"/>
      <c r="X53" s="152"/>
      <c r="Y53" s="153"/>
      <c r="Z53" s="152"/>
      <c r="AA53" s="149"/>
      <c r="AB53" s="150"/>
      <c r="AC53" s="77"/>
    </row>
    <row r="54" spans="1:29" s="78" customFormat="1" ht="21" customHeight="1" x14ac:dyDescent="0.3">
      <c r="A54" s="154">
        <f>RANK(V54,$V$45:$V$57,0)</f>
        <v>1</v>
      </c>
      <c r="B54" s="155"/>
      <c r="C54" s="156"/>
      <c r="D54" s="156"/>
      <c r="E54" s="147"/>
      <c r="F54" s="157"/>
      <c r="G54" s="129"/>
      <c r="H54" s="146"/>
      <c r="I54" s="120">
        <f t="shared" si="5"/>
        <v>0</v>
      </c>
      <c r="J54" s="84"/>
      <c r="K54" s="146"/>
      <c r="L54" s="120">
        <f t="shared" si="6"/>
        <v>0</v>
      </c>
      <c r="M54" s="84"/>
      <c r="N54" s="121">
        <f t="shared" si="7"/>
        <v>0</v>
      </c>
      <c r="O54" s="122"/>
      <c r="P54" s="120">
        <f t="shared" si="8"/>
        <v>0</v>
      </c>
      <c r="Q54" s="70"/>
      <c r="R54" s="147"/>
      <c r="S54" s="148"/>
      <c r="T54" s="147"/>
      <c r="U54" s="122"/>
      <c r="V54" s="115">
        <f t="shared" si="9"/>
        <v>0</v>
      </c>
      <c r="W54" s="122"/>
      <c r="X54" s="152"/>
      <c r="Y54" s="153"/>
      <c r="Z54" s="152"/>
      <c r="AA54" s="149"/>
      <c r="AB54" s="150"/>
      <c r="AC54" s="77"/>
    </row>
    <row r="55" spans="1:29" s="78" customFormat="1" ht="21" customHeight="1" x14ac:dyDescent="0.3">
      <c r="A55" s="154">
        <f>RANK(V55,$V$45:$V$57,0)</f>
        <v>1</v>
      </c>
      <c r="B55" s="155"/>
      <c r="C55" s="156"/>
      <c r="D55" s="156"/>
      <c r="E55" s="147"/>
      <c r="F55" s="157"/>
      <c r="G55" s="129"/>
      <c r="H55" s="146"/>
      <c r="I55" s="120">
        <f t="shared" si="5"/>
        <v>0</v>
      </c>
      <c r="J55" s="84"/>
      <c r="K55" s="146"/>
      <c r="L55" s="120">
        <f t="shared" si="6"/>
        <v>0</v>
      </c>
      <c r="M55" s="84"/>
      <c r="N55" s="121">
        <f t="shared" si="7"/>
        <v>0</v>
      </c>
      <c r="O55" s="122"/>
      <c r="P55" s="120">
        <f t="shared" si="8"/>
        <v>0</v>
      </c>
      <c r="Q55" s="70"/>
      <c r="R55" s="147"/>
      <c r="S55" s="148"/>
      <c r="T55" s="147"/>
      <c r="U55" s="122"/>
      <c r="V55" s="115">
        <f t="shared" si="9"/>
        <v>0</v>
      </c>
      <c r="W55" s="122"/>
      <c r="X55" s="152"/>
      <c r="Y55" s="153"/>
      <c r="Z55" s="152"/>
      <c r="AA55" s="149"/>
      <c r="AB55" s="150"/>
      <c r="AC55" s="77"/>
    </row>
    <row r="56" spans="1:29" s="78" customFormat="1" ht="21" customHeight="1" x14ac:dyDescent="0.3">
      <c r="A56" s="154">
        <f>RANK(V56,$V$45:$V$57,0)</f>
        <v>1</v>
      </c>
      <c r="B56" s="155"/>
      <c r="C56" s="156"/>
      <c r="D56" s="156"/>
      <c r="E56" s="147"/>
      <c r="F56" s="157"/>
      <c r="G56" s="129"/>
      <c r="H56" s="146"/>
      <c r="I56" s="120">
        <f t="shared" si="5"/>
        <v>0</v>
      </c>
      <c r="J56" s="84"/>
      <c r="K56" s="146"/>
      <c r="L56" s="120">
        <f t="shared" si="6"/>
        <v>0</v>
      </c>
      <c r="M56" s="84"/>
      <c r="N56" s="121">
        <f t="shared" si="7"/>
        <v>0</v>
      </c>
      <c r="O56" s="122"/>
      <c r="P56" s="120">
        <f t="shared" si="8"/>
        <v>0</v>
      </c>
      <c r="Q56" s="70"/>
      <c r="R56" s="147"/>
      <c r="S56" s="148"/>
      <c r="T56" s="147"/>
      <c r="U56" s="122"/>
      <c r="V56" s="115">
        <f t="shared" si="9"/>
        <v>0</v>
      </c>
      <c r="W56" s="122"/>
      <c r="X56" s="146"/>
      <c r="Y56" s="153"/>
      <c r="Z56" s="146"/>
      <c r="AA56" s="149"/>
      <c r="AB56" s="151"/>
      <c r="AC56" s="89"/>
    </row>
    <row r="57" spans="1:29" s="78" customFormat="1" ht="21" customHeight="1" x14ac:dyDescent="0.3">
      <c r="A57" s="154">
        <f>RANK(V57,$V$45:$V$57,0)</f>
        <v>1</v>
      </c>
      <c r="B57" s="155"/>
      <c r="C57" s="156"/>
      <c r="D57" s="156"/>
      <c r="E57" s="147"/>
      <c r="F57" s="157"/>
      <c r="G57" s="129"/>
      <c r="H57" s="146"/>
      <c r="I57" s="120">
        <f t="shared" si="5"/>
        <v>0</v>
      </c>
      <c r="J57" s="84"/>
      <c r="K57" s="146"/>
      <c r="L57" s="120">
        <f t="shared" si="6"/>
        <v>0</v>
      </c>
      <c r="M57" s="84"/>
      <c r="N57" s="121">
        <f t="shared" si="7"/>
        <v>0</v>
      </c>
      <c r="O57" s="122"/>
      <c r="P57" s="120">
        <f t="shared" si="8"/>
        <v>0</v>
      </c>
      <c r="Q57" s="70"/>
      <c r="R57" s="147"/>
      <c r="S57" s="148"/>
      <c r="T57" s="147"/>
      <c r="U57" s="122"/>
      <c r="V57" s="115">
        <f t="shared" si="9"/>
        <v>0</v>
      </c>
      <c r="W57" s="122"/>
      <c r="X57" s="146"/>
      <c r="Y57" s="153"/>
      <c r="Z57" s="146"/>
      <c r="AA57" s="149"/>
      <c r="AB57" s="151"/>
      <c r="AC57" s="89"/>
    </row>
    <row r="58" spans="1:29" ht="9.6" customHeight="1" x14ac:dyDescent="0.3">
      <c r="A58" s="12"/>
      <c r="B58" s="12"/>
    </row>
    <row r="59" spans="1:29" ht="15.75" customHeight="1" x14ac:dyDescent="0.3">
      <c r="A59" s="12"/>
      <c r="B59" s="12"/>
      <c r="C59" s="15" t="s">
        <v>43</v>
      </c>
      <c r="D59" s="15"/>
      <c r="E59" s="21"/>
      <c r="F59" s="21"/>
      <c r="L59" s="21"/>
      <c r="M59" s="21"/>
      <c r="N59" s="21"/>
      <c r="O59" s="21"/>
      <c r="P59" s="22"/>
      <c r="Q59" s="21"/>
      <c r="R59" s="8"/>
      <c r="S59" s="8"/>
      <c r="T59" s="8"/>
      <c r="U59" s="8"/>
      <c r="V59" s="8"/>
      <c r="W59" s="8"/>
    </row>
    <row r="60" spans="1:29" ht="15.75" customHeight="1" x14ac:dyDescent="0.3">
      <c r="A60" s="12"/>
      <c r="B60" s="12"/>
      <c r="C60" s="15"/>
      <c r="D60" s="15"/>
      <c r="E60" s="8"/>
      <c r="F60" s="8"/>
      <c r="L60" s="8"/>
      <c r="M60" s="8"/>
      <c r="N60" s="8"/>
      <c r="O60" s="8"/>
      <c r="P60" s="23"/>
      <c r="Q60" s="8"/>
      <c r="R60" s="8"/>
      <c r="S60" s="8"/>
      <c r="T60" s="8"/>
      <c r="U60" s="8"/>
      <c r="V60" s="8"/>
      <c r="W60" s="8"/>
    </row>
    <row r="61" spans="1:29" s="91" customFormat="1" ht="15.75" customHeight="1" x14ac:dyDescent="0.3">
      <c r="A61" s="204" t="s">
        <v>85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6"/>
    </row>
    <row r="62" spans="1:29" s="91" customFormat="1" ht="15.75" customHeight="1" x14ac:dyDescent="0.3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6"/>
    </row>
    <row r="63" spans="1:29" s="91" customFormat="1" ht="15.75" customHeight="1" x14ac:dyDescent="0.3">
      <c r="A63" s="189" t="s">
        <v>44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63"/>
    </row>
    <row r="64" spans="1:29" ht="8.4" customHeight="1" x14ac:dyDescent="0.3">
      <c r="A64" s="45"/>
      <c r="B64" s="4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40"/>
      <c r="R64" s="40"/>
      <c r="S64" s="40"/>
      <c r="T64" s="40"/>
      <c r="AC64" s="13"/>
    </row>
    <row r="65" spans="1:29" s="7" customFormat="1" ht="14.4" customHeight="1" x14ac:dyDescent="0.25">
      <c r="A65" s="181" t="s">
        <v>76</v>
      </c>
      <c r="B65" s="181"/>
      <c r="C65" s="181"/>
      <c r="D65" s="181"/>
      <c r="E65" s="199"/>
      <c r="F65" s="199"/>
      <c r="G65" s="199" t="s">
        <v>77</v>
      </c>
      <c r="H65" s="184" t="s">
        <v>77</v>
      </c>
      <c r="I65" s="184"/>
      <c r="J65" s="184"/>
      <c r="K65" s="184"/>
      <c r="L65" s="184"/>
      <c r="M65" s="184"/>
      <c r="N65" s="184"/>
      <c r="O65" s="200"/>
      <c r="P65" s="200"/>
      <c r="Q65" s="200"/>
      <c r="R65" s="200"/>
      <c r="S65" s="200"/>
      <c r="T65" s="200"/>
      <c r="U65" s="200"/>
      <c r="V65" s="200"/>
      <c r="W65" s="14"/>
      <c r="X65" s="171" t="s">
        <v>78</v>
      </c>
      <c r="Y65" s="172"/>
      <c r="Z65" s="173"/>
    </row>
    <row r="66" spans="1:29" ht="12" customHeight="1" x14ac:dyDescent="0.25">
      <c r="A66" s="40"/>
      <c r="B66" s="40"/>
      <c r="C66" s="47"/>
      <c r="D66" s="47"/>
      <c r="E66" s="47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0"/>
      <c r="R66" s="40"/>
      <c r="S66" s="40"/>
      <c r="T66" s="40"/>
      <c r="X66" s="174"/>
      <c r="Y66" s="175"/>
      <c r="Z66" s="176"/>
    </row>
    <row r="67" spans="1:29" ht="15" customHeight="1" x14ac:dyDescent="0.3">
      <c r="A67" s="52" t="s">
        <v>46</v>
      </c>
      <c r="B67" s="48"/>
      <c r="C67" s="49"/>
      <c r="D67" s="49"/>
      <c r="E67" s="49"/>
      <c r="F67" s="53" t="s">
        <v>32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32"/>
      <c r="V67" s="32"/>
      <c r="W67" s="32"/>
      <c r="X67" s="177"/>
      <c r="Y67" s="178"/>
      <c r="Z67" s="179"/>
      <c r="AA67" s="9"/>
    </row>
    <row r="68" spans="1:29" ht="6" customHeight="1" x14ac:dyDescent="0.2">
      <c r="G68" s="31"/>
      <c r="H68" s="31"/>
      <c r="J68" s="31"/>
      <c r="K68" s="31"/>
      <c r="M68" s="31"/>
      <c r="O68" s="31"/>
      <c r="Q68" s="31"/>
      <c r="R68" s="31"/>
      <c r="S68" s="31"/>
      <c r="T68" s="31"/>
      <c r="U68" s="31"/>
      <c r="V68" s="31"/>
      <c r="W68" s="31"/>
      <c r="X68" s="31"/>
      <c r="Y68" s="31"/>
      <c r="AA68" s="31"/>
    </row>
    <row r="69" spans="1:29" ht="15.6" customHeight="1" x14ac:dyDescent="0.2">
      <c r="A69" s="167" t="s">
        <v>33</v>
      </c>
      <c r="C69" s="167" t="s">
        <v>34</v>
      </c>
      <c r="D69" s="167" t="s">
        <v>35</v>
      </c>
      <c r="E69" s="167" t="s">
        <v>36</v>
      </c>
      <c r="F69" s="167" t="s">
        <v>37</v>
      </c>
      <c r="G69" s="168"/>
      <c r="H69" s="169" t="s">
        <v>38</v>
      </c>
      <c r="I69" s="170"/>
      <c r="J69" s="168"/>
      <c r="K69" s="169" t="s">
        <v>39</v>
      </c>
      <c r="L69" s="170"/>
      <c r="M69" s="168"/>
      <c r="N69" s="167" t="s">
        <v>40</v>
      </c>
      <c r="O69" s="168"/>
      <c r="P69" s="167" t="s">
        <v>52</v>
      </c>
      <c r="Q69" s="168"/>
      <c r="R69" s="167" t="s">
        <v>41</v>
      </c>
      <c r="S69" s="168"/>
      <c r="T69" s="167" t="s">
        <v>54</v>
      </c>
      <c r="U69" s="168"/>
      <c r="V69" s="167" t="s">
        <v>53</v>
      </c>
      <c r="W69" s="168"/>
      <c r="X69" s="167" t="s">
        <v>38</v>
      </c>
      <c r="Y69" s="168"/>
      <c r="Z69" s="167" t="s">
        <v>39</v>
      </c>
      <c r="AA69" s="168"/>
      <c r="AB69" s="167" t="s">
        <v>42</v>
      </c>
    </row>
    <row r="70" spans="1:29" s="19" customFormat="1" ht="91.2" customHeight="1" x14ac:dyDescent="0.2">
      <c r="A70" s="167"/>
      <c r="B70" s="92"/>
      <c r="C70" s="167"/>
      <c r="D70" s="167"/>
      <c r="E70" s="167"/>
      <c r="F70" s="167"/>
      <c r="G70" s="168"/>
      <c r="H70" s="98" t="s">
        <v>71</v>
      </c>
      <c r="I70" s="123" t="s">
        <v>73</v>
      </c>
      <c r="J70" s="168"/>
      <c r="K70" s="98" t="s">
        <v>71</v>
      </c>
      <c r="L70" s="123" t="s">
        <v>73</v>
      </c>
      <c r="M70" s="168"/>
      <c r="N70" s="167"/>
      <c r="O70" s="168"/>
      <c r="P70" s="167"/>
      <c r="Q70" s="168"/>
      <c r="R70" s="167"/>
      <c r="S70" s="168"/>
      <c r="T70" s="167"/>
      <c r="U70" s="168"/>
      <c r="V70" s="167"/>
      <c r="W70" s="168"/>
      <c r="X70" s="167"/>
      <c r="Y70" s="168"/>
      <c r="Z70" s="167"/>
      <c r="AA70" s="168"/>
      <c r="AB70" s="167"/>
      <c r="AC70" s="92"/>
    </row>
    <row r="71" spans="1:29" s="61" customFormat="1" ht="15.6" customHeight="1" x14ac:dyDescent="0.3">
      <c r="A71" s="60" t="s">
        <v>57</v>
      </c>
      <c r="C71" s="62"/>
      <c r="D71" s="62"/>
      <c r="E71" s="62"/>
      <c r="F71" s="62"/>
      <c r="G71" s="63"/>
      <c r="H71" s="63"/>
      <c r="I71" s="64"/>
      <c r="J71" s="63"/>
      <c r="K71" s="63"/>
      <c r="L71" s="65"/>
      <c r="M71" s="63"/>
      <c r="N71" s="65"/>
      <c r="O71" s="63"/>
      <c r="P71" s="66"/>
      <c r="Q71" s="63"/>
      <c r="R71" s="63"/>
      <c r="S71" s="63"/>
      <c r="T71" s="63"/>
      <c r="U71" s="63"/>
      <c r="V71" s="63"/>
      <c r="W71" s="63"/>
      <c r="X71" s="67"/>
      <c r="Y71" s="63"/>
      <c r="Z71" s="67"/>
      <c r="AA71" s="63"/>
      <c r="AB71" s="67"/>
    </row>
    <row r="72" spans="1:29" s="78" customFormat="1" ht="15.6" customHeight="1" x14ac:dyDescent="0.3">
      <c r="A72" s="68">
        <v>1</v>
      </c>
      <c r="B72" s="69"/>
      <c r="C72" s="68" t="s">
        <v>63</v>
      </c>
      <c r="D72" s="68" t="s">
        <v>59</v>
      </c>
      <c r="E72" s="68" t="s">
        <v>60</v>
      </c>
      <c r="F72" s="68" t="s">
        <v>64</v>
      </c>
      <c r="G72" s="70"/>
      <c r="H72" s="112">
        <v>198</v>
      </c>
      <c r="I72" s="73">
        <f>(H72*100)/330</f>
        <v>60</v>
      </c>
      <c r="J72" s="71"/>
      <c r="K72" s="111">
        <v>200.5</v>
      </c>
      <c r="L72" s="73">
        <f>(K72*100)/330</f>
        <v>60.757575757575758</v>
      </c>
      <c r="M72" s="71"/>
      <c r="N72" s="112">
        <f>SUM(H72+K72)</f>
        <v>398.5</v>
      </c>
      <c r="O72" s="72"/>
      <c r="P72" s="73">
        <f>(I72+L72)/2</f>
        <v>60.378787878787875</v>
      </c>
      <c r="Q72" s="72"/>
      <c r="R72" s="74">
        <v>1</v>
      </c>
      <c r="S72" s="72"/>
      <c r="T72" s="74">
        <v>0.5</v>
      </c>
      <c r="U72" s="72"/>
      <c r="V72" s="75">
        <f>P72-T72</f>
        <v>59.878787878787875</v>
      </c>
      <c r="W72" s="70"/>
      <c r="X72" s="112">
        <v>12</v>
      </c>
      <c r="Y72" s="71"/>
      <c r="Z72" s="112">
        <v>13</v>
      </c>
      <c r="AA72" s="71"/>
      <c r="AB72" s="76" t="s">
        <v>62</v>
      </c>
      <c r="AC72" s="77"/>
    </row>
    <row r="73" spans="1:29" s="78" customFormat="1" ht="7.2" customHeight="1" x14ac:dyDescent="0.3">
      <c r="A73" s="79"/>
      <c r="B73" s="80"/>
      <c r="C73" s="81"/>
      <c r="D73" s="81"/>
      <c r="E73" s="101"/>
      <c r="F73" s="81"/>
      <c r="G73" s="70"/>
      <c r="H73" s="70"/>
      <c r="I73" s="83"/>
      <c r="J73" s="84"/>
      <c r="K73" s="84"/>
      <c r="L73" s="83"/>
      <c r="M73" s="84"/>
      <c r="N73" s="83"/>
      <c r="O73" s="70"/>
      <c r="P73" s="85"/>
      <c r="Q73" s="70"/>
      <c r="R73" s="101"/>
      <c r="S73" s="70"/>
      <c r="T73" s="101"/>
      <c r="U73" s="70"/>
      <c r="V73" s="86"/>
      <c r="W73" s="70"/>
      <c r="X73" s="83"/>
      <c r="Y73" s="84"/>
      <c r="Z73" s="83"/>
      <c r="AA73" s="84"/>
      <c r="AB73" s="87"/>
      <c r="AC73" s="77"/>
    </row>
    <row r="74" spans="1:29" s="78" customFormat="1" ht="21" customHeight="1" x14ac:dyDescent="0.3">
      <c r="A74" s="154">
        <f>RANK(V74,$V$74:$V$86,0)</f>
        <v>1</v>
      </c>
      <c r="B74" s="155"/>
      <c r="C74" s="156"/>
      <c r="D74" s="156"/>
      <c r="E74" s="147"/>
      <c r="F74" s="157"/>
      <c r="G74" s="129"/>
      <c r="H74" s="146"/>
      <c r="I74" s="120">
        <f>(H74*100)/330</f>
        <v>0</v>
      </c>
      <c r="J74" s="84"/>
      <c r="K74" s="146"/>
      <c r="L74" s="120">
        <f>(K74*100)/330</f>
        <v>0</v>
      </c>
      <c r="M74" s="84"/>
      <c r="N74" s="121">
        <f t="shared" ref="N74:N86" si="10">(H74+K74)</f>
        <v>0</v>
      </c>
      <c r="O74" s="122"/>
      <c r="P74" s="120">
        <f t="shared" ref="P74:P86" si="11">(I74+L74)/2</f>
        <v>0</v>
      </c>
      <c r="Q74" s="70"/>
      <c r="R74" s="147"/>
      <c r="S74" s="148"/>
      <c r="T74" s="147"/>
      <c r="U74" s="122"/>
      <c r="V74" s="115">
        <f t="shared" ref="V74:V86" si="12">P74-T74</f>
        <v>0</v>
      </c>
      <c r="W74" s="122"/>
      <c r="X74" s="152"/>
      <c r="Y74" s="153"/>
      <c r="Z74" s="152"/>
      <c r="AA74" s="149"/>
      <c r="AB74" s="150"/>
      <c r="AC74" s="77"/>
    </row>
    <row r="75" spans="1:29" s="78" customFormat="1" ht="21" customHeight="1" x14ac:dyDescent="0.3">
      <c r="A75" s="154">
        <f>RANK(V75,$V$74:$V$86,0)</f>
        <v>1</v>
      </c>
      <c r="B75" s="155"/>
      <c r="C75" s="156"/>
      <c r="D75" s="156"/>
      <c r="E75" s="147"/>
      <c r="F75" s="157"/>
      <c r="G75" s="129"/>
      <c r="H75" s="146"/>
      <c r="I75" s="120">
        <f t="shared" ref="I75:I86" si="13">(H75*100)/330</f>
        <v>0</v>
      </c>
      <c r="J75" s="84"/>
      <c r="K75" s="146"/>
      <c r="L75" s="120">
        <f t="shared" ref="L75:L86" si="14">(K75*100)/330</f>
        <v>0</v>
      </c>
      <c r="M75" s="84"/>
      <c r="N75" s="121">
        <f t="shared" si="10"/>
        <v>0</v>
      </c>
      <c r="O75" s="122"/>
      <c r="P75" s="120">
        <f t="shared" si="11"/>
        <v>0</v>
      </c>
      <c r="Q75" s="70"/>
      <c r="R75" s="147"/>
      <c r="S75" s="148"/>
      <c r="T75" s="147"/>
      <c r="U75" s="122"/>
      <c r="V75" s="115">
        <f t="shared" si="12"/>
        <v>0</v>
      </c>
      <c r="W75" s="122"/>
      <c r="X75" s="152"/>
      <c r="Y75" s="153"/>
      <c r="Z75" s="152"/>
      <c r="AA75" s="149"/>
      <c r="AB75" s="150"/>
      <c r="AC75" s="77"/>
    </row>
    <row r="76" spans="1:29" s="78" customFormat="1" ht="21" customHeight="1" x14ac:dyDescent="0.3">
      <c r="A76" s="154">
        <f>RANK(V76,$V$74:$V$86,0)</f>
        <v>1</v>
      </c>
      <c r="B76" s="155"/>
      <c r="C76" s="156"/>
      <c r="D76" s="156"/>
      <c r="E76" s="147"/>
      <c r="F76" s="157"/>
      <c r="G76" s="129"/>
      <c r="H76" s="146"/>
      <c r="I76" s="120">
        <f t="shared" si="13"/>
        <v>0</v>
      </c>
      <c r="J76" s="84"/>
      <c r="K76" s="146"/>
      <c r="L76" s="120">
        <f t="shared" si="14"/>
        <v>0</v>
      </c>
      <c r="M76" s="84"/>
      <c r="N76" s="121">
        <f t="shared" si="10"/>
        <v>0</v>
      </c>
      <c r="O76" s="122"/>
      <c r="P76" s="120">
        <f t="shared" si="11"/>
        <v>0</v>
      </c>
      <c r="Q76" s="70"/>
      <c r="R76" s="147"/>
      <c r="S76" s="148"/>
      <c r="T76" s="147"/>
      <c r="U76" s="122"/>
      <c r="V76" s="115">
        <f t="shared" si="12"/>
        <v>0</v>
      </c>
      <c r="W76" s="122"/>
      <c r="X76" s="152"/>
      <c r="Y76" s="153"/>
      <c r="Z76" s="152"/>
      <c r="AA76" s="149"/>
      <c r="AB76" s="150"/>
      <c r="AC76" s="77"/>
    </row>
    <row r="77" spans="1:29" s="78" customFormat="1" ht="21" customHeight="1" x14ac:dyDescent="0.3">
      <c r="A77" s="154">
        <f>RANK(V77,$V$74:$V$86,0)</f>
        <v>1</v>
      </c>
      <c r="B77" s="155"/>
      <c r="C77" s="156"/>
      <c r="D77" s="156"/>
      <c r="E77" s="147"/>
      <c r="F77" s="157"/>
      <c r="G77" s="129"/>
      <c r="H77" s="146"/>
      <c r="I77" s="120">
        <f t="shared" si="13"/>
        <v>0</v>
      </c>
      <c r="J77" s="84"/>
      <c r="K77" s="146"/>
      <c r="L77" s="120">
        <f t="shared" si="14"/>
        <v>0</v>
      </c>
      <c r="M77" s="84"/>
      <c r="N77" s="121">
        <f t="shared" si="10"/>
        <v>0</v>
      </c>
      <c r="O77" s="122"/>
      <c r="P77" s="120">
        <f t="shared" si="11"/>
        <v>0</v>
      </c>
      <c r="Q77" s="70"/>
      <c r="R77" s="147"/>
      <c r="S77" s="148"/>
      <c r="T77" s="147"/>
      <c r="U77" s="122"/>
      <c r="V77" s="115">
        <f t="shared" si="12"/>
        <v>0</v>
      </c>
      <c r="W77" s="122"/>
      <c r="X77" s="152"/>
      <c r="Y77" s="153"/>
      <c r="Z77" s="152"/>
      <c r="AA77" s="149"/>
      <c r="AB77" s="150"/>
      <c r="AC77" s="77"/>
    </row>
    <row r="78" spans="1:29" s="78" customFormat="1" ht="21" customHeight="1" x14ac:dyDescent="0.3">
      <c r="A78" s="154">
        <f>RANK(V78,$V$74:$V$86,0)</f>
        <v>1</v>
      </c>
      <c r="B78" s="155"/>
      <c r="C78" s="156"/>
      <c r="D78" s="156"/>
      <c r="E78" s="147"/>
      <c r="F78" s="157"/>
      <c r="G78" s="129"/>
      <c r="H78" s="146"/>
      <c r="I78" s="120">
        <f t="shared" si="13"/>
        <v>0</v>
      </c>
      <c r="J78" s="84"/>
      <c r="K78" s="146"/>
      <c r="L78" s="120">
        <f t="shared" si="14"/>
        <v>0</v>
      </c>
      <c r="M78" s="84"/>
      <c r="N78" s="121">
        <f t="shared" si="10"/>
        <v>0</v>
      </c>
      <c r="O78" s="122"/>
      <c r="P78" s="120">
        <f t="shared" si="11"/>
        <v>0</v>
      </c>
      <c r="Q78" s="70"/>
      <c r="R78" s="147"/>
      <c r="S78" s="148"/>
      <c r="T78" s="147"/>
      <c r="U78" s="122"/>
      <c r="V78" s="115">
        <f t="shared" si="12"/>
        <v>0</v>
      </c>
      <c r="W78" s="122"/>
      <c r="X78" s="152"/>
      <c r="Y78" s="153"/>
      <c r="Z78" s="152"/>
      <c r="AA78" s="149"/>
      <c r="AB78" s="150"/>
      <c r="AC78" s="77"/>
    </row>
    <row r="79" spans="1:29" s="78" customFormat="1" ht="21" customHeight="1" x14ac:dyDescent="0.3">
      <c r="A79" s="154">
        <f>RANK(V79,$V$74:$V$86,0)</f>
        <v>1</v>
      </c>
      <c r="B79" s="155"/>
      <c r="C79" s="156"/>
      <c r="D79" s="156"/>
      <c r="E79" s="147"/>
      <c r="F79" s="157"/>
      <c r="G79" s="129"/>
      <c r="H79" s="146"/>
      <c r="I79" s="120">
        <f t="shared" si="13"/>
        <v>0</v>
      </c>
      <c r="J79" s="84"/>
      <c r="K79" s="146"/>
      <c r="L79" s="120">
        <f t="shared" si="14"/>
        <v>0</v>
      </c>
      <c r="M79" s="84"/>
      <c r="N79" s="121">
        <f t="shared" si="10"/>
        <v>0</v>
      </c>
      <c r="O79" s="122"/>
      <c r="P79" s="120">
        <f t="shared" si="11"/>
        <v>0</v>
      </c>
      <c r="Q79" s="70"/>
      <c r="R79" s="147"/>
      <c r="S79" s="148"/>
      <c r="T79" s="147"/>
      <c r="U79" s="122"/>
      <c r="V79" s="115">
        <f t="shared" si="12"/>
        <v>0</v>
      </c>
      <c r="W79" s="122"/>
      <c r="X79" s="152"/>
      <c r="Y79" s="153"/>
      <c r="Z79" s="152"/>
      <c r="AA79" s="149"/>
      <c r="AB79" s="150"/>
      <c r="AC79" s="77"/>
    </row>
    <row r="80" spans="1:29" s="78" customFormat="1" ht="21" customHeight="1" x14ac:dyDescent="0.3">
      <c r="A80" s="154">
        <f>RANK(V80,$V$74:$V$86,0)</f>
        <v>1</v>
      </c>
      <c r="B80" s="155"/>
      <c r="C80" s="156"/>
      <c r="D80" s="156"/>
      <c r="E80" s="147"/>
      <c r="F80" s="157"/>
      <c r="G80" s="129"/>
      <c r="H80" s="146"/>
      <c r="I80" s="120">
        <f t="shared" si="13"/>
        <v>0</v>
      </c>
      <c r="J80" s="84"/>
      <c r="K80" s="146"/>
      <c r="L80" s="120">
        <f t="shared" si="14"/>
        <v>0</v>
      </c>
      <c r="M80" s="84"/>
      <c r="N80" s="121">
        <f t="shared" si="10"/>
        <v>0</v>
      </c>
      <c r="O80" s="122"/>
      <c r="P80" s="120">
        <f t="shared" si="11"/>
        <v>0</v>
      </c>
      <c r="Q80" s="70"/>
      <c r="R80" s="147"/>
      <c r="S80" s="148"/>
      <c r="T80" s="147"/>
      <c r="U80" s="122"/>
      <c r="V80" s="115">
        <f t="shared" si="12"/>
        <v>0</v>
      </c>
      <c r="W80" s="122"/>
      <c r="X80" s="152"/>
      <c r="Y80" s="153"/>
      <c r="Z80" s="152"/>
      <c r="AA80" s="149"/>
      <c r="AB80" s="150"/>
      <c r="AC80" s="77"/>
    </row>
    <row r="81" spans="1:29" s="78" customFormat="1" ht="21" customHeight="1" x14ac:dyDescent="0.3">
      <c r="A81" s="154">
        <f>RANK(V81,$V$74:$V$86,0)</f>
        <v>1</v>
      </c>
      <c r="B81" s="155"/>
      <c r="C81" s="156"/>
      <c r="D81" s="156"/>
      <c r="E81" s="147"/>
      <c r="F81" s="157"/>
      <c r="G81" s="129"/>
      <c r="H81" s="146"/>
      <c r="I81" s="120">
        <f t="shared" si="13"/>
        <v>0</v>
      </c>
      <c r="J81" s="84"/>
      <c r="K81" s="146"/>
      <c r="L81" s="120">
        <f t="shared" si="14"/>
        <v>0</v>
      </c>
      <c r="M81" s="84"/>
      <c r="N81" s="121">
        <f t="shared" si="10"/>
        <v>0</v>
      </c>
      <c r="O81" s="122"/>
      <c r="P81" s="120">
        <f t="shared" si="11"/>
        <v>0</v>
      </c>
      <c r="Q81" s="70"/>
      <c r="R81" s="147"/>
      <c r="S81" s="148"/>
      <c r="T81" s="147"/>
      <c r="U81" s="122"/>
      <c r="V81" s="115">
        <f t="shared" si="12"/>
        <v>0</v>
      </c>
      <c r="W81" s="122"/>
      <c r="X81" s="152"/>
      <c r="Y81" s="153"/>
      <c r="Z81" s="152"/>
      <c r="AA81" s="149"/>
      <c r="AB81" s="150"/>
      <c r="AC81" s="77"/>
    </row>
    <row r="82" spans="1:29" s="78" customFormat="1" ht="21" customHeight="1" x14ac:dyDescent="0.3">
      <c r="A82" s="154">
        <f>RANK(V82,$V$74:$V$86,0)</f>
        <v>1</v>
      </c>
      <c r="B82" s="155"/>
      <c r="C82" s="156"/>
      <c r="D82" s="156"/>
      <c r="E82" s="147"/>
      <c r="F82" s="157"/>
      <c r="G82" s="129"/>
      <c r="H82" s="146"/>
      <c r="I82" s="120">
        <f t="shared" si="13"/>
        <v>0</v>
      </c>
      <c r="J82" s="84"/>
      <c r="K82" s="146"/>
      <c r="L82" s="120">
        <f t="shared" si="14"/>
        <v>0</v>
      </c>
      <c r="M82" s="84"/>
      <c r="N82" s="121">
        <f t="shared" si="10"/>
        <v>0</v>
      </c>
      <c r="O82" s="122"/>
      <c r="P82" s="120">
        <f t="shared" si="11"/>
        <v>0</v>
      </c>
      <c r="Q82" s="70"/>
      <c r="R82" s="147"/>
      <c r="S82" s="148"/>
      <c r="T82" s="147"/>
      <c r="U82" s="122"/>
      <c r="V82" s="115">
        <f t="shared" si="12"/>
        <v>0</v>
      </c>
      <c r="W82" s="122"/>
      <c r="X82" s="152"/>
      <c r="Y82" s="153"/>
      <c r="Z82" s="152"/>
      <c r="AA82" s="149"/>
      <c r="AB82" s="150"/>
      <c r="AC82" s="77"/>
    </row>
    <row r="83" spans="1:29" s="78" customFormat="1" ht="21" customHeight="1" x14ac:dyDescent="0.3">
      <c r="A83" s="154">
        <f>RANK(V83,$V$74:$V$86,0)</f>
        <v>1</v>
      </c>
      <c r="B83" s="155"/>
      <c r="C83" s="156"/>
      <c r="D83" s="156"/>
      <c r="E83" s="147"/>
      <c r="F83" s="157"/>
      <c r="G83" s="129"/>
      <c r="H83" s="146"/>
      <c r="I83" s="120">
        <f t="shared" si="13"/>
        <v>0</v>
      </c>
      <c r="J83" s="84"/>
      <c r="K83" s="146"/>
      <c r="L83" s="120">
        <f t="shared" si="14"/>
        <v>0</v>
      </c>
      <c r="M83" s="84"/>
      <c r="N83" s="121">
        <f t="shared" si="10"/>
        <v>0</v>
      </c>
      <c r="O83" s="122"/>
      <c r="P83" s="120">
        <f t="shared" si="11"/>
        <v>0</v>
      </c>
      <c r="Q83" s="70"/>
      <c r="R83" s="147"/>
      <c r="S83" s="148"/>
      <c r="T83" s="147"/>
      <c r="U83" s="122"/>
      <c r="V83" s="115">
        <f t="shared" si="12"/>
        <v>0</v>
      </c>
      <c r="W83" s="122"/>
      <c r="X83" s="152"/>
      <c r="Y83" s="153"/>
      <c r="Z83" s="152"/>
      <c r="AA83" s="149"/>
      <c r="AB83" s="150"/>
      <c r="AC83" s="77"/>
    </row>
    <row r="84" spans="1:29" s="78" customFormat="1" ht="21" customHeight="1" x14ac:dyDescent="0.3">
      <c r="A84" s="154">
        <f>RANK(V84,$V$74:$V$86,0)</f>
        <v>1</v>
      </c>
      <c r="B84" s="155"/>
      <c r="C84" s="156"/>
      <c r="D84" s="156"/>
      <c r="E84" s="147"/>
      <c r="F84" s="157"/>
      <c r="G84" s="129"/>
      <c r="H84" s="146"/>
      <c r="I84" s="120">
        <f t="shared" si="13"/>
        <v>0</v>
      </c>
      <c r="J84" s="84"/>
      <c r="K84" s="146"/>
      <c r="L84" s="120">
        <f t="shared" si="14"/>
        <v>0</v>
      </c>
      <c r="M84" s="84"/>
      <c r="N84" s="121">
        <f t="shared" si="10"/>
        <v>0</v>
      </c>
      <c r="O84" s="122"/>
      <c r="P84" s="120">
        <f t="shared" si="11"/>
        <v>0</v>
      </c>
      <c r="Q84" s="70"/>
      <c r="R84" s="147"/>
      <c r="S84" s="148"/>
      <c r="T84" s="147"/>
      <c r="U84" s="122"/>
      <c r="V84" s="115">
        <f t="shared" si="12"/>
        <v>0</v>
      </c>
      <c r="W84" s="122"/>
      <c r="X84" s="152"/>
      <c r="Y84" s="153"/>
      <c r="Z84" s="152"/>
      <c r="AA84" s="149"/>
      <c r="AB84" s="150"/>
      <c r="AC84" s="77"/>
    </row>
    <row r="85" spans="1:29" s="78" customFormat="1" ht="21" customHeight="1" x14ac:dyDescent="0.3">
      <c r="A85" s="154">
        <f>RANK(V85,$V$74:$V$86,0)</f>
        <v>1</v>
      </c>
      <c r="B85" s="155"/>
      <c r="C85" s="156"/>
      <c r="D85" s="156"/>
      <c r="E85" s="147"/>
      <c r="F85" s="157"/>
      <c r="G85" s="129"/>
      <c r="H85" s="146"/>
      <c r="I85" s="120">
        <f t="shared" si="13"/>
        <v>0</v>
      </c>
      <c r="J85" s="84"/>
      <c r="K85" s="146"/>
      <c r="L85" s="120">
        <f t="shared" si="14"/>
        <v>0</v>
      </c>
      <c r="M85" s="84"/>
      <c r="N85" s="121">
        <f t="shared" si="10"/>
        <v>0</v>
      </c>
      <c r="O85" s="122"/>
      <c r="P85" s="120">
        <f t="shared" si="11"/>
        <v>0</v>
      </c>
      <c r="Q85" s="70"/>
      <c r="R85" s="147"/>
      <c r="S85" s="148"/>
      <c r="T85" s="147"/>
      <c r="U85" s="122"/>
      <c r="V85" s="115">
        <f t="shared" si="12"/>
        <v>0</v>
      </c>
      <c r="W85" s="122"/>
      <c r="X85" s="146"/>
      <c r="Y85" s="153"/>
      <c r="Z85" s="146"/>
      <c r="AA85" s="149"/>
      <c r="AB85" s="151"/>
      <c r="AC85" s="89"/>
    </row>
    <row r="86" spans="1:29" s="78" customFormat="1" ht="21" customHeight="1" x14ac:dyDescent="0.3">
      <c r="A86" s="154">
        <f>RANK(V86,$V$74:$V$86,0)</f>
        <v>1</v>
      </c>
      <c r="B86" s="155"/>
      <c r="C86" s="156"/>
      <c r="D86" s="156"/>
      <c r="E86" s="147"/>
      <c r="F86" s="157"/>
      <c r="G86" s="129"/>
      <c r="H86" s="146"/>
      <c r="I86" s="120">
        <f t="shared" si="13"/>
        <v>0</v>
      </c>
      <c r="J86" s="84"/>
      <c r="K86" s="146"/>
      <c r="L86" s="120">
        <f t="shared" si="14"/>
        <v>0</v>
      </c>
      <c r="M86" s="84"/>
      <c r="N86" s="121">
        <f t="shared" si="10"/>
        <v>0</v>
      </c>
      <c r="O86" s="122"/>
      <c r="P86" s="120">
        <f t="shared" si="11"/>
        <v>0</v>
      </c>
      <c r="Q86" s="70"/>
      <c r="R86" s="147"/>
      <c r="S86" s="148"/>
      <c r="T86" s="147"/>
      <c r="U86" s="122"/>
      <c r="V86" s="115">
        <f t="shared" si="12"/>
        <v>0</v>
      </c>
      <c r="W86" s="122"/>
      <c r="X86" s="146"/>
      <c r="Y86" s="153"/>
      <c r="Z86" s="146"/>
      <c r="AA86" s="149"/>
      <c r="AB86" s="151"/>
      <c r="AC86" s="89"/>
    </row>
    <row r="87" spans="1:29" ht="9.6" customHeight="1" x14ac:dyDescent="0.3">
      <c r="A87" s="12"/>
      <c r="B87" s="12"/>
    </row>
    <row r="88" spans="1:29" ht="15.75" customHeight="1" x14ac:dyDescent="0.3">
      <c r="A88" s="12"/>
      <c r="B88" s="12"/>
      <c r="C88" s="15" t="s">
        <v>43</v>
      </c>
      <c r="D88" s="15"/>
      <c r="E88" s="21"/>
      <c r="F88" s="21"/>
      <c r="L88" s="21"/>
      <c r="M88" s="21"/>
      <c r="N88" s="21"/>
      <c r="O88" s="21"/>
      <c r="P88" s="22"/>
      <c r="Q88" s="21"/>
      <c r="R88" s="8"/>
      <c r="S88" s="8"/>
      <c r="T88" s="8"/>
      <c r="U88" s="8"/>
      <c r="V88" s="8"/>
      <c r="W88" s="8"/>
    </row>
    <row r="89" spans="1:29" ht="15.75" customHeight="1" x14ac:dyDescent="0.3">
      <c r="A89" s="12"/>
      <c r="B89" s="12"/>
      <c r="C89" s="15"/>
      <c r="D89" s="15"/>
      <c r="E89" s="8"/>
      <c r="F89" s="8"/>
      <c r="L89" s="8"/>
      <c r="M89" s="8"/>
      <c r="N89" s="8"/>
      <c r="O89" s="8"/>
      <c r="P89" s="23"/>
      <c r="Q89" s="8"/>
      <c r="R89" s="8"/>
      <c r="S89" s="8"/>
      <c r="T89" s="8"/>
      <c r="U89" s="8"/>
      <c r="V89" s="8"/>
      <c r="W89" s="8"/>
    </row>
    <row r="90" spans="1:29" ht="15.75" customHeight="1" x14ac:dyDescent="0.2">
      <c r="A90" s="207" t="s">
        <v>84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</row>
    <row r="91" spans="1:29" ht="15.75" customHeight="1" x14ac:dyDescent="0.2">
      <c r="A91" s="207" t="s">
        <v>83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6"/>
    </row>
    <row r="92" spans="1:29" s="91" customFormat="1" ht="15.75" customHeight="1" x14ac:dyDescent="0.3">
      <c r="A92" s="189" t="s">
        <v>44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63"/>
    </row>
  </sheetData>
  <sheetProtection algorithmName="SHA-512" hashValue="5tiMZxMKjb+GftXRGAGuoLreY6rLPPh71VBMYBvjva43TFsQ5jAIUT+UMgDlvkAN+aFPIbj+7MWbYbbUdNOBSA==" saltValue="aKgOIDvo5tafDd7GNP7UFA==" spinCount="100000" sheet="1" objects="1" scenarios="1"/>
  <dataConsolidate/>
  <mergeCells count="104">
    <mergeCell ref="A1:AB1"/>
    <mergeCell ref="A31:AB31"/>
    <mergeCell ref="A32:AB32"/>
    <mergeCell ref="A33:AB33"/>
    <mergeCell ref="A61:AB61"/>
    <mergeCell ref="A62:AB62"/>
    <mergeCell ref="A63:AB63"/>
    <mergeCell ref="A92:AB92"/>
    <mergeCell ref="A90:AB90"/>
    <mergeCell ref="A91:AB91"/>
    <mergeCell ref="A65:D65"/>
    <mergeCell ref="E65:G65"/>
    <mergeCell ref="H65:N65"/>
    <mergeCell ref="O65:V65"/>
    <mergeCell ref="A36:D36"/>
    <mergeCell ref="E36:G36"/>
    <mergeCell ref="H36:N36"/>
    <mergeCell ref="O36:V36"/>
    <mergeCell ref="F3:H3"/>
    <mergeCell ref="K3:L3"/>
    <mergeCell ref="N3:T3"/>
    <mergeCell ref="H6:N6"/>
    <mergeCell ref="O6:V6"/>
    <mergeCell ref="A6:D6"/>
    <mergeCell ref="E6:G6"/>
    <mergeCell ref="X6:Z8"/>
    <mergeCell ref="X36:Z38"/>
    <mergeCell ref="A10:A11"/>
    <mergeCell ref="C10:C11"/>
    <mergeCell ref="D10:D11"/>
    <mergeCell ref="E10:E11"/>
    <mergeCell ref="F10:F11"/>
    <mergeCell ref="H10:I10"/>
    <mergeCell ref="K10:L10"/>
    <mergeCell ref="R10:R11"/>
    <mergeCell ref="T10:T11"/>
    <mergeCell ref="V10:V11"/>
    <mergeCell ref="N10:N11"/>
    <mergeCell ref="P10:P11"/>
    <mergeCell ref="X65:Z67"/>
    <mergeCell ref="AC10:AC11"/>
    <mergeCell ref="X10:X11"/>
    <mergeCell ref="Z10:Z11"/>
    <mergeCell ref="AB10:AB11"/>
    <mergeCell ref="G10:G11"/>
    <mergeCell ref="J10:J11"/>
    <mergeCell ref="M10:M11"/>
    <mergeCell ref="O10:O11"/>
    <mergeCell ref="Q10:Q11"/>
    <mergeCell ref="S10:S11"/>
    <mergeCell ref="U10:U11"/>
    <mergeCell ref="W10:W11"/>
    <mergeCell ref="Y10:Y11"/>
    <mergeCell ref="AA10:AA1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40:A41"/>
    <mergeCell ref="C40:C41"/>
    <mergeCell ref="D40:D41"/>
    <mergeCell ref="E40:E41"/>
    <mergeCell ref="F40:F41"/>
    <mergeCell ref="H40:I40"/>
    <mergeCell ref="K40:L40"/>
    <mergeCell ref="G40:G41"/>
    <mergeCell ref="J40:J41"/>
    <mergeCell ref="M40:M41"/>
    <mergeCell ref="N40:N41"/>
    <mergeCell ref="O40:O41"/>
    <mergeCell ref="P40:P41"/>
    <mergeCell ref="Q40:Q41"/>
    <mergeCell ref="R40:R41"/>
    <mergeCell ref="H69:I69"/>
    <mergeCell ref="K69:L69"/>
    <mergeCell ref="A69:A70"/>
    <mergeCell ref="C69:C70"/>
    <mergeCell ref="D69:D70"/>
    <mergeCell ref="E69:E70"/>
    <mergeCell ref="F69:F70"/>
    <mergeCell ref="G69:G70"/>
    <mergeCell ref="J69:J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AB69:AB70"/>
    <mergeCell ref="W69:W70"/>
    <mergeCell ref="X69:X70"/>
    <mergeCell ref="Y69:Y70"/>
    <mergeCell ref="Z69:Z70"/>
    <mergeCell ref="AA69:AA70"/>
  </mergeCells>
  <printOptions horizontalCentered="1"/>
  <pageMargins left="0.59055118110236227" right="0.59055118110236227" top="0.62992125984251968" bottom="0.47244094488188981" header="0.23622047244094491" footer="0"/>
  <pageSetup paperSize="9" scale="80" orientation="landscape" horizontalDpi="4294967292" r:id="rId1"/>
  <headerFooter scaleWithDoc="0" alignWithMargins="0">
    <oddHeader>&amp;L
&amp;G&amp;R&amp;"Arial,Regular"
&amp;"Gotham Book,Bold"RESULTS' SHEET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view="pageLayout" topLeftCell="A52" zoomScale="80" zoomScaleNormal="100" zoomScaleSheetLayoutView="85" zoomScalePageLayoutView="80" workbookViewId="0">
      <selection activeCell="A60" sqref="A60:XFD61"/>
    </sheetView>
  </sheetViews>
  <sheetFormatPr defaultColWidth="9.109375" defaultRowHeight="12.6" x14ac:dyDescent="0.2"/>
  <cols>
    <col min="1" max="1" width="6" style="5" customWidth="1"/>
    <col min="2" max="2" width="1" style="5" customWidth="1"/>
    <col min="3" max="3" width="33.44140625" style="5" customWidth="1"/>
    <col min="4" max="5" width="7.5546875" style="5" customWidth="1"/>
    <col min="6" max="6" width="29.33203125" style="5" customWidth="1"/>
    <col min="7" max="7" width="1" style="5" customWidth="1"/>
    <col min="8" max="9" width="10" style="5" customWidth="1"/>
    <col min="10" max="10" width="1" style="5" customWidth="1"/>
    <col min="11" max="12" width="10" style="5" customWidth="1"/>
    <col min="13" max="13" width="1" style="5" customWidth="1"/>
    <col min="14" max="14" width="10.5546875" style="9" customWidth="1"/>
    <col min="15" max="15" width="1" style="5" customWidth="1"/>
    <col min="16" max="16" width="5.44140625" style="5" customWidth="1"/>
    <col min="17" max="17" width="1" style="5" customWidth="1"/>
    <col min="18" max="18" width="6.33203125" style="5" customWidth="1"/>
    <col min="19" max="19" width="1" style="5" customWidth="1"/>
    <col min="20" max="20" width="10.5546875" style="5" customWidth="1"/>
    <col min="21" max="21" width="1" style="5" customWidth="1"/>
    <col min="22" max="22" width="4.88671875" style="5" customWidth="1"/>
    <col min="23" max="23" width="1.33203125" style="5" customWidth="1"/>
    <col min="24" max="16384" width="9.109375" style="5"/>
  </cols>
  <sheetData>
    <row r="1" spans="1:23" s="4" customFormat="1" ht="25.5" customHeight="1" x14ac:dyDescent="0.2">
      <c r="A1" s="182" t="s">
        <v>82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s="7" customFormat="1" ht="13.8" x14ac:dyDescent="0.25">
      <c r="A2" s="50"/>
      <c r="B2" s="33"/>
      <c r="C2" s="46"/>
      <c r="D2" s="34"/>
      <c r="E2" s="35"/>
      <c r="F2" s="56"/>
      <c r="G2" s="57"/>
      <c r="H2" s="57"/>
      <c r="I2" s="57"/>
      <c r="J2" s="57"/>
      <c r="K2" s="57"/>
      <c r="L2" s="57"/>
      <c r="M2" s="57"/>
      <c r="N2" s="37"/>
      <c r="O2" s="36"/>
      <c r="P2" s="36"/>
      <c r="Q2" s="36"/>
      <c r="R2" s="58"/>
      <c r="S2" s="6"/>
      <c r="T2" s="6"/>
      <c r="U2" s="6"/>
    </row>
    <row r="3" spans="1:23" ht="13.8" customHeight="1" x14ac:dyDescent="0.3">
      <c r="A3" s="51"/>
      <c r="B3" s="38"/>
      <c r="C3" s="39"/>
      <c r="D3" s="187" t="s">
        <v>30</v>
      </c>
      <c r="E3" s="187"/>
      <c r="F3" s="132"/>
      <c r="G3" s="54"/>
      <c r="H3" s="54"/>
      <c r="I3" s="55"/>
      <c r="J3" s="55"/>
      <c r="K3" s="59" t="s">
        <v>55</v>
      </c>
      <c r="L3" s="198"/>
      <c r="M3" s="198"/>
      <c r="N3" s="198"/>
      <c r="O3" s="40"/>
      <c r="R3" s="40"/>
    </row>
    <row r="4" spans="1:23" ht="10.199999999999999" customHeight="1" x14ac:dyDescent="0.3">
      <c r="A4" s="42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  <c r="P4" s="44"/>
      <c r="Q4" s="44"/>
      <c r="R4" s="44"/>
      <c r="S4" s="11"/>
      <c r="T4" s="11"/>
      <c r="U4" s="11"/>
      <c r="V4" s="10"/>
      <c r="W4" s="8"/>
    </row>
    <row r="5" spans="1:23" ht="8.4" customHeight="1" x14ac:dyDescent="0.3">
      <c r="A5" s="45"/>
      <c r="B5" s="45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0"/>
      <c r="P5" s="40"/>
      <c r="Q5" s="40"/>
      <c r="R5" s="40"/>
      <c r="W5" s="13"/>
    </row>
    <row r="6" spans="1:23" s="7" customFormat="1" ht="14.4" customHeight="1" x14ac:dyDescent="0.25">
      <c r="A6" s="181" t="s">
        <v>74</v>
      </c>
      <c r="B6" s="181"/>
      <c r="C6" s="181"/>
      <c r="D6" s="199"/>
      <c r="E6" s="199"/>
      <c r="F6" s="199"/>
      <c r="G6" s="46"/>
      <c r="H6" s="197" t="s">
        <v>75</v>
      </c>
      <c r="I6" s="197"/>
      <c r="J6" s="197"/>
      <c r="K6" s="197"/>
      <c r="L6" s="197"/>
      <c r="M6" s="200"/>
      <c r="N6" s="200"/>
      <c r="O6" s="200"/>
      <c r="P6" s="200"/>
      <c r="Q6" s="200"/>
      <c r="R6" s="200"/>
      <c r="S6" s="200"/>
      <c r="T6" s="200"/>
      <c r="U6" s="200"/>
    </row>
    <row r="7" spans="1:23" ht="9.6" customHeight="1" x14ac:dyDescent="0.25">
      <c r="A7" s="40"/>
      <c r="B7" s="40"/>
      <c r="C7" s="47"/>
      <c r="D7" s="47"/>
      <c r="E7" s="47"/>
      <c r="F7" s="40"/>
      <c r="G7" s="40"/>
      <c r="H7" s="47"/>
      <c r="I7" s="47"/>
      <c r="J7" s="40"/>
      <c r="K7" s="40"/>
      <c r="L7" s="40"/>
      <c r="M7" s="40"/>
      <c r="N7" s="41"/>
      <c r="O7" s="40"/>
      <c r="P7" s="40"/>
      <c r="Q7" s="40"/>
      <c r="R7" s="40"/>
    </row>
    <row r="8" spans="1:23" ht="15" customHeight="1" x14ac:dyDescent="0.3">
      <c r="A8" s="52" t="s">
        <v>47</v>
      </c>
      <c r="B8" s="48"/>
      <c r="C8" s="49"/>
      <c r="D8" s="49"/>
      <c r="E8" s="49"/>
      <c r="F8" s="53" t="s">
        <v>32</v>
      </c>
      <c r="G8" s="49"/>
      <c r="H8" s="48"/>
      <c r="I8" s="48"/>
      <c r="J8" s="49"/>
      <c r="K8" s="49"/>
      <c r="L8" s="49"/>
      <c r="M8" s="49"/>
      <c r="N8" s="49"/>
      <c r="O8" s="49"/>
      <c r="P8" s="49"/>
      <c r="Q8" s="49"/>
      <c r="R8" s="49"/>
      <c r="S8" s="32"/>
      <c r="T8" s="32"/>
      <c r="U8" s="32"/>
    </row>
    <row r="9" spans="1:23" ht="6" customHeight="1" x14ac:dyDescent="0.2">
      <c r="G9" s="31"/>
      <c r="H9" s="15"/>
      <c r="I9" s="103"/>
      <c r="J9" s="31"/>
      <c r="L9" s="31"/>
      <c r="M9" s="31"/>
      <c r="O9" s="31"/>
      <c r="P9" s="31"/>
      <c r="Q9" s="31"/>
      <c r="R9" s="31"/>
      <c r="S9" s="31"/>
      <c r="T9" s="31"/>
      <c r="U9" s="31"/>
    </row>
    <row r="10" spans="1:23" ht="18" customHeight="1" x14ac:dyDescent="0.2">
      <c r="A10" s="185" t="s">
        <v>33</v>
      </c>
      <c r="C10" s="185" t="s">
        <v>34</v>
      </c>
      <c r="D10" s="185" t="s">
        <v>35</v>
      </c>
      <c r="E10" s="185" t="s">
        <v>36</v>
      </c>
      <c r="F10" s="185" t="s">
        <v>37</v>
      </c>
      <c r="G10" s="31"/>
      <c r="H10" s="169" t="s">
        <v>38</v>
      </c>
      <c r="I10" s="170"/>
      <c r="J10" s="24"/>
      <c r="K10" s="169" t="s">
        <v>39</v>
      </c>
      <c r="L10" s="170"/>
      <c r="M10" s="24"/>
      <c r="N10" s="185" t="s">
        <v>52</v>
      </c>
      <c r="O10" s="31"/>
      <c r="P10" s="185" t="s">
        <v>41</v>
      </c>
      <c r="Q10" s="31"/>
      <c r="R10" s="185" t="s">
        <v>54</v>
      </c>
      <c r="S10" s="31"/>
      <c r="T10" s="185" t="s">
        <v>53</v>
      </c>
      <c r="U10" s="31"/>
      <c r="V10" s="185" t="s">
        <v>42</v>
      </c>
    </row>
    <row r="11" spans="1:23" s="19" customFormat="1" ht="91.2" customHeight="1" x14ac:dyDescent="0.2">
      <c r="A11" s="186"/>
      <c r="B11" s="92"/>
      <c r="C11" s="186"/>
      <c r="D11" s="186"/>
      <c r="E11" s="186"/>
      <c r="F11" s="186"/>
      <c r="G11" s="92"/>
      <c r="H11" s="98" t="s">
        <v>71</v>
      </c>
      <c r="I11" s="123" t="s">
        <v>73</v>
      </c>
      <c r="J11" s="92"/>
      <c r="K11" s="98" t="s">
        <v>72</v>
      </c>
      <c r="L11" s="123" t="s">
        <v>79</v>
      </c>
      <c r="M11" s="92"/>
      <c r="N11" s="186"/>
      <c r="O11" s="92"/>
      <c r="P11" s="186"/>
      <c r="Q11" s="92"/>
      <c r="R11" s="186"/>
      <c r="S11" s="92"/>
      <c r="T11" s="186"/>
      <c r="U11" s="92"/>
      <c r="V11" s="186"/>
      <c r="W11" s="92"/>
    </row>
    <row r="12" spans="1:23" s="61" customFormat="1" ht="15.6" customHeight="1" x14ac:dyDescent="0.3">
      <c r="A12" s="60" t="s">
        <v>57</v>
      </c>
      <c r="C12" s="62"/>
      <c r="D12" s="62"/>
      <c r="E12" s="62"/>
      <c r="F12" s="62"/>
      <c r="G12" s="63"/>
      <c r="H12" s="104"/>
      <c r="I12" s="105"/>
      <c r="J12" s="63"/>
      <c r="K12" s="65"/>
      <c r="L12" s="63"/>
      <c r="M12" s="63"/>
      <c r="N12" s="66"/>
      <c r="O12" s="63"/>
      <c r="P12" s="63"/>
      <c r="Q12" s="63"/>
      <c r="R12" s="63"/>
      <c r="S12" s="63"/>
      <c r="T12" s="63"/>
      <c r="U12" s="63"/>
      <c r="V12" s="67"/>
    </row>
    <row r="13" spans="1:23" s="78" customFormat="1" ht="15.6" customHeight="1" x14ac:dyDescent="0.3">
      <c r="A13" s="68">
        <v>1</v>
      </c>
      <c r="B13" s="109"/>
      <c r="C13" s="68" t="s">
        <v>63</v>
      </c>
      <c r="D13" s="68" t="s">
        <v>59</v>
      </c>
      <c r="E13" s="68" t="s">
        <v>60</v>
      </c>
      <c r="F13" s="68" t="s">
        <v>64</v>
      </c>
      <c r="G13" s="110"/>
      <c r="H13" s="111">
        <v>190</v>
      </c>
      <c r="I13" s="75">
        <f>(H13*100)/270</f>
        <v>70.370370370370367</v>
      </c>
      <c r="J13" s="71"/>
      <c r="K13" s="111">
        <v>24.3</v>
      </c>
      <c r="L13" s="75">
        <f>(K13/4)*10</f>
        <v>60.75</v>
      </c>
      <c r="M13" s="71"/>
      <c r="N13" s="75">
        <f>(I13+L13)/2</f>
        <v>65.56018518518519</v>
      </c>
      <c r="O13" s="72"/>
      <c r="P13" s="74">
        <v>1</v>
      </c>
      <c r="Q13" s="72"/>
      <c r="R13" s="74">
        <v>0.5</v>
      </c>
      <c r="S13" s="72"/>
      <c r="T13" s="75">
        <f t="shared" ref="T13" si="0">N13-R13</f>
        <v>65.06018518518519</v>
      </c>
      <c r="U13" s="110"/>
      <c r="V13" s="76" t="s">
        <v>62</v>
      </c>
      <c r="W13" s="77"/>
    </row>
    <row r="14" spans="1:23" s="78" customFormat="1" ht="7.2" customHeight="1" x14ac:dyDescent="0.3">
      <c r="A14" s="79"/>
      <c r="B14" s="80"/>
      <c r="C14" s="81"/>
      <c r="D14" s="81"/>
      <c r="E14" s="82"/>
      <c r="F14" s="81"/>
      <c r="G14" s="70"/>
      <c r="H14" s="107"/>
      <c r="I14" s="114"/>
      <c r="J14" s="99"/>
      <c r="K14" s="108"/>
      <c r="L14" s="116"/>
      <c r="M14" s="99"/>
      <c r="N14" s="86"/>
      <c r="O14" s="70"/>
      <c r="P14" s="82"/>
      <c r="Q14" s="70"/>
      <c r="R14" s="82"/>
      <c r="S14" s="70"/>
      <c r="T14" s="86"/>
      <c r="U14" s="70"/>
      <c r="V14" s="87"/>
      <c r="W14" s="77"/>
    </row>
    <row r="15" spans="1:23" s="78" customFormat="1" ht="21" customHeight="1" x14ac:dyDescent="0.3">
      <c r="A15" s="124">
        <f t="shared" ref="A15:A28" si="1">RANK(T15,$T$15:$T$28,0)</f>
        <v>1</v>
      </c>
      <c r="B15" s="125"/>
      <c r="C15" s="126"/>
      <c r="D15" s="126"/>
      <c r="E15" s="127"/>
      <c r="F15" s="128"/>
      <c r="G15" s="129"/>
      <c r="H15" s="130"/>
      <c r="I15" s="88">
        <f>(H15*100)/270</f>
        <v>0</v>
      </c>
      <c r="J15" s="99"/>
      <c r="K15" s="130"/>
      <c r="L15" s="88">
        <f t="shared" ref="L15:L28" si="2">(K15/4)*10</f>
        <v>0</v>
      </c>
      <c r="M15" s="99"/>
      <c r="N15" s="88">
        <f t="shared" ref="N15:N28" si="3">(I15+L15)/2</f>
        <v>0</v>
      </c>
      <c r="O15" s="70"/>
      <c r="P15" s="127"/>
      <c r="Q15" s="70"/>
      <c r="R15" s="127"/>
      <c r="S15" s="70"/>
      <c r="T15" s="88">
        <f t="shared" ref="T15:T28" si="4">N15-R15</f>
        <v>0</v>
      </c>
      <c r="U15" s="70"/>
      <c r="V15" s="142"/>
      <c r="W15" s="77"/>
    </row>
    <row r="16" spans="1:23" s="78" customFormat="1" ht="21" customHeight="1" x14ac:dyDescent="0.3">
      <c r="A16" s="124">
        <f t="shared" si="1"/>
        <v>1</v>
      </c>
      <c r="B16" s="125"/>
      <c r="C16" s="126"/>
      <c r="D16" s="126"/>
      <c r="E16" s="127"/>
      <c r="F16" s="128"/>
      <c r="G16" s="129"/>
      <c r="H16" s="130"/>
      <c r="I16" s="88">
        <f t="shared" ref="I16:I28" si="5">(H16*100)/270</f>
        <v>0</v>
      </c>
      <c r="J16" s="99"/>
      <c r="K16" s="130"/>
      <c r="L16" s="88">
        <f t="shared" si="2"/>
        <v>0</v>
      </c>
      <c r="M16" s="99"/>
      <c r="N16" s="88">
        <f t="shared" si="3"/>
        <v>0</v>
      </c>
      <c r="O16" s="70"/>
      <c r="P16" s="127"/>
      <c r="Q16" s="70"/>
      <c r="R16" s="127"/>
      <c r="S16" s="70"/>
      <c r="T16" s="88">
        <f t="shared" si="4"/>
        <v>0</v>
      </c>
      <c r="U16" s="70"/>
      <c r="V16" s="142"/>
      <c r="W16" s="77"/>
    </row>
    <row r="17" spans="1:23" s="78" customFormat="1" ht="21" customHeight="1" x14ac:dyDescent="0.3">
      <c r="A17" s="124">
        <f t="shared" si="1"/>
        <v>1</v>
      </c>
      <c r="B17" s="125"/>
      <c r="C17" s="126"/>
      <c r="D17" s="126"/>
      <c r="E17" s="127"/>
      <c r="F17" s="128"/>
      <c r="G17" s="129"/>
      <c r="H17" s="130"/>
      <c r="I17" s="88">
        <f t="shared" si="5"/>
        <v>0</v>
      </c>
      <c r="J17" s="99"/>
      <c r="K17" s="130"/>
      <c r="L17" s="88">
        <f t="shared" si="2"/>
        <v>0</v>
      </c>
      <c r="M17" s="99"/>
      <c r="N17" s="88">
        <f t="shared" si="3"/>
        <v>0</v>
      </c>
      <c r="O17" s="70"/>
      <c r="P17" s="127"/>
      <c r="Q17" s="70"/>
      <c r="R17" s="127"/>
      <c r="S17" s="70"/>
      <c r="T17" s="88">
        <f t="shared" si="4"/>
        <v>0</v>
      </c>
      <c r="U17" s="70"/>
      <c r="V17" s="142"/>
      <c r="W17" s="77"/>
    </row>
    <row r="18" spans="1:23" s="78" customFormat="1" ht="21" customHeight="1" x14ac:dyDescent="0.3">
      <c r="A18" s="124">
        <f t="shared" si="1"/>
        <v>1</v>
      </c>
      <c r="B18" s="125"/>
      <c r="C18" s="126"/>
      <c r="D18" s="126"/>
      <c r="E18" s="127"/>
      <c r="F18" s="128"/>
      <c r="G18" s="129"/>
      <c r="H18" s="130"/>
      <c r="I18" s="88">
        <f t="shared" si="5"/>
        <v>0</v>
      </c>
      <c r="J18" s="99"/>
      <c r="K18" s="130"/>
      <c r="L18" s="88">
        <f t="shared" si="2"/>
        <v>0</v>
      </c>
      <c r="M18" s="99"/>
      <c r="N18" s="88">
        <f t="shared" si="3"/>
        <v>0</v>
      </c>
      <c r="O18" s="70"/>
      <c r="P18" s="127"/>
      <c r="Q18" s="70"/>
      <c r="R18" s="127"/>
      <c r="S18" s="70"/>
      <c r="T18" s="88">
        <f t="shared" ref="T18" si="6">N18-R18</f>
        <v>0</v>
      </c>
      <c r="U18" s="70"/>
      <c r="V18" s="142"/>
      <c r="W18" s="77"/>
    </row>
    <row r="19" spans="1:23" s="78" customFormat="1" ht="21" customHeight="1" x14ac:dyDescent="0.3">
      <c r="A19" s="124">
        <f t="shared" si="1"/>
        <v>1</v>
      </c>
      <c r="B19" s="125"/>
      <c r="C19" s="126"/>
      <c r="D19" s="126"/>
      <c r="E19" s="127"/>
      <c r="F19" s="128"/>
      <c r="G19" s="129"/>
      <c r="H19" s="130"/>
      <c r="I19" s="88">
        <f t="shared" si="5"/>
        <v>0</v>
      </c>
      <c r="J19" s="99"/>
      <c r="K19" s="130"/>
      <c r="L19" s="88">
        <f t="shared" si="2"/>
        <v>0</v>
      </c>
      <c r="M19" s="99"/>
      <c r="N19" s="88">
        <f t="shared" si="3"/>
        <v>0</v>
      </c>
      <c r="O19" s="70"/>
      <c r="P19" s="127"/>
      <c r="Q19" s="70"/>
      <c r="R19" s="127"/>
      <c r="S19" s="70"/>
      <c r="T19" s="88">
        <f t="shared" si="4"/>
        <v>0</v>
      </c>
      <c r="U19" s="70"/>
      <c r="V19" s="142"/>
      <c r="W19" s="77"/>
    </row>
    <row r="20" spans="1:23" s="78" customFormat="1" ht="21" customHeight="1" x14ac:dyDescent="0.3">
      <c r="A20" s="124">
        <f t="shared" si="1"/>
        <v>1</v>
      </c>
      <c r="B20" s="125"/>
      <c r="C20" s="126"/>
      <c r="D20" s="126"/>
      <c r="E20" s="127"/>
      <c r="F20" s="128"/>
      <c r="G20" s="129"/>
      <c r="H20" s="130"/>
      <c r="I20" s="88">
        <f t="shared" si="5"/>
        <v>0</v>
      </c>
      <c r="J20" s="99"/>
      <c r="K20" s="130"/>
      <c r="L20" s="88">
        <f t="shared" si="2"/>
        <v>0</v>
      </c>
      <c r="M20" s="99"/>
      <c r="N20" s="88">
        <f t="shared" si="3"/>
        <v>0</v>
      </c>
      <c r="O20" s="70"/>
      <c r="P20" s="127"/>
      <c r="Q20" s="70"/>
      <c r="R20" s="127"/>
      <c r="S20" s="70"/>
      <c r="T20" s="88">
        <f t="shared" si="4"/>
        <v>0</v>
      </c>
      <c r="U20" s="70"/>
      <c r="V20" s="142"/>
      <c r="W20" s="77"/>
    </row>
    <row r="21" spans="1:23" s="78" customFormat="1" ht="21" customHeight="1" x14ac:dyDescent="0.3">
      <c r="A21" s="124">
        <f t="shared" si="1"/>
        <v>1</v>
      </c>
      <c r="B21" s="125"/>
      <c r="C21" s="126"/>
      <c r="D21" s="126"/>
      <c r="E21" s="127"/>
      <c r="F21" s="128"/>
      <c r="G21" s="129"/>
      <c r="H21" s="130"/>
      <c r="I21" s="88">
        <f t="shared" si="5"/>
        <v>0</v>
      </c>
      <c r="J21" s="99"/>
      <c r="K21" s="130"/>
      <c r="L21" s="88">
        <f t="shared" si="2"/>
        <v>0</v>
      </c>
      <c r="M21" s="99"/>
      <c r="N21" s="88">
        <f t="shared" si="3"/>
        <v>0</v>
      </c>
      <c r="O21" s="70"/>
      <c r="P21" s="127"/>
      <c r="Q21" s="70"/>
      <c r="R21" s="127"/>
      <c r="S21" s="70"/>
      <c r="T21" s="88">
        <f t="shared" si="4"/>
        <v>0</v>
      </c>
      <c r="U21" s="70"/>
      <c r="V21" s="142"/>
      <c r="W21" s="77"/>
    </row>
    <row r="22" spans="1:23" s="78" customFormat="1" ht="21" customHeight="1" x14ac:dyDescent="0.3">
      <c r="A22" s="124">
        <f t="shared" si="1"/>
        <v>1</v>
      </c>
      <c r="B22" s="125"/>
      <c r="C22" s="126"/>
      <c r="D22" s="126"/>
      <c r="E22" s="127"/>
      <c r="F22" s="128"/>
      <c r="G22" s="129"/>
      <c r="H22" s="130"/>
      <c r="I22" s="88">
        <f t="shared" si="5"/>
        <v>0</v>
      </c>
      <c r="J22" s="99"/>
      <c r="K22" s="130"/>
      <c r="L22" s="88">
        <f t="shared" si="2"/>
        <v>0</v>
      </c>
      <c r="M22" s="99"/>
      <c r="N22" s="88">
        <f t="shared" si="3"/>
        <v>0</v>
      </c>
      <c r="O22" s="70"/>
      <c r="P22" s="127"/>
      <c r="Q22" s="70"/>
      <c r="R22" s="127"/>
      <c r="S22" s="70"/>
      <c r="T22" s="88">
        <f t="shared" si="4"/>
        <v>0</v>
      </c>
      <c r="U22" s="70"/>
      <c r="V22" s="142"/>
      <c r="W22" s="77"/>
    </row>
    <row r="23" spans="1:23" s="78" customFormat="1" ht="21" customHeight="1" x14ac:dyDescent="0.3">
      <c r="A23" s="124">
        <f t="shared" si="1"/>
        <v>1</v>
      </c>
      <c r="B23" s="125"/>
      <c r="C23" s="126"/>
      <c r="D23" s="126"/>
      <c r="E23" s="127"/>
      <c r="F23" s="128"/>
      <c r="G23" s="129"/>
      <c r="H23" s="130"/>
      <c r="I23" s="88">
        <f t="shared" si="5"/>
        <v>0</v>
      </c>
      <c r="J23" s="99"/>
      <c r="K23" s="130"/>
      <c r="L23" s="88">
        <f t="shared" si="2"/>
        <v>0</v>
      </c>
      <c r="M23" s="99"/>
      <c r="N23" s="88">
        <f t="shared" si="3"/>
        <v>0</v>
      </c>
      <c r="O23" s="70"/>
      <c r="P23" s="127"/>
      <c r="Q23" s="70"/>
      <c r="R23" s="127"/>
      <c r="S23" s="70"/>
      <c r="T23" s="88">
        <f t="shared" si="4"/>
        <v>0</v>
      </c>
      <c r="U23" s="70"/>
      <c r="V23" s="142"/>
      <c r="W23" s="77"/>
    </row>
    <row r="24" spans="1:23" s="78" customFormat="1" ht="21" customHeight="1" x14ac:dyDescent="0.3">
      <c r="A24" s="124">
        <f t="shared" si="1"/>
        <v>1</v>
      </c>
      <c r="B24" s="125"/>
      <c r="C24" s="126"/>
      <c r="D24" s="126"/>
      <c r="E24" s="127"/>
      <c r="F24" s="128"/>
      <c r="G24" s="129"/>
      <c r="H24" s="130"/>
      <c r="I24" s="88">
        <f t="shared" si="5"/>
        <v>0</v>
      </c>
      <c r="J24" s="99"/>
      <c r="K24" s="130"/>
      <c r="L24" s="88">
        <f t="shared" si="2"/>
        <v>0</v>
      </c>
      <c r="M24" s="99"/>
      <c r="N24" s="88">
        <f t="shared" si="3"/>
        <v>0</v>
      </c>
      <c r="O24" s="70"/>
      <c r="P24" s="127"/>
      <c r="Q24" s="70"/>
      <c r="R24" s="127"/>
      <c r="S24" s="70"/>
      <c r="T24" s="88">
        <f t="shared" si="4"/>
        <v>0</v>
      </c>
      <c r="U24" s="70"/>
      <c r="V24" s="142"/>
      <c r="W24" s="77"/>
    </row>
    <row r="25" spans="1:23" s="78" customFormat="1" ht="21" customHeight="1" x14ac:dyDescent="0.3">
      <c r="A25" s="124">
        <f t="shared" si="1"/>
        <v>1</v>
      </c>
      <c r="B25" s="125"/>
      <c r="C25" s="126"/>
      <c r="D25" s="126"/>
      <c r="E25" s="127"/>
      <c r="F25" s="128"/>
      <c r="G25" s="129"/>
      <c r="H25" s="130"/>
      <c r="I25" s="88">
        <f t="shared" si="5"/>
        <v>0</v>
      </c>
      <c r="J25" s="99"/>
      <c r="K25" s="130"/>
      <c r="L25" s="88">
        <f t="shared" si="2"/>
        <v>0</v>
      </c>
      <c r="M25" s="99"/>
      <c r="N25" s="88">
        <f t="shared" si="3"/>
        <v>0</v>
      </c>
      <c r="O25" s="70"/>
      <c r="P25" s="127"/>
      <c r="Q25" s="70"/>
      <c r="R25" s="127"/>
      <c r="S25" s="70"/>
      <c r="T25" s="88">
        <f t="shared" si="4"/>
        <v>0</v>
      </c>
      <c r="U25" s="70"/>
      <c r="V25" s="142"/>
      <c r="W25" s="77"/>
    </row>
    <row r="26" spans="1:23" s="78" customFormat="1" ht="21" customHeight="1" x14ac:dyDescent="0.3">
      <c r="A26" s="124">
        <f t="shared" si="1"/>
        <v>1</v>
      </c>
      <c r="B26" s="125"/>
      <c r="C26" s="126"/>
      <c r="D26" s="126"/>
      <c r="E26" s="127"/>
      <c r="F26" s="128"/>
      <c r="G26" s="129"/>
      <c r="H26" s="130"/>
      <c r="I26" s="88">
        <f t="shared" si="5"/>
        <v>0</v>
      </c>
      <c r="J26" s="99"/>
      <c r="K26" s="130"/>
      <c r="L26" s="88">
        <f t="shared" si="2"/>
        <v>0</v>
      </c>
      <c r="M26" s="99"/>
      <c r="N26" s="88">
        <f t="shared" si="3"/>
        <v>0</v>
      </c>
      <c r="O26" s="70"/>
      <c r="P26" s="127"/>
      <c r="Q26" s="70"/>
      <c r="R26" s="127"/>
      <c r="S26" s="70"/>
      <c r="T26" s="88">
        <f t="shared" si="4"/>
        <v>0</v>
      </c>
      <c r="U26" s="70"/>
      <c r="V26" s="142"/>
      <c r="W26" s="77"/>
    </row>
    <row r="27" spans="1:23" s="78" customFormat="1" ht="21" customHeight="1" x14ac:dyDescent="0.3">
      <c r="A27" s="124">
        <f t="shared" si="1"/>
        <v>1</v>
      </c>
      <c r="B27" s="125"/>
      <c r="C27" s="126"/>
      <c r="D27" s="126"/>
      <c r="E27" s="127"/>
      <c r="F27" s="128"/>
      <c r="G27" s="129"/>
      <c r="H27" s="130"/>
      <c r="I27" s="88">
        <f t="shared" si="5"/>
        <v>0</v>
      </c>
      <c r="J27" s="99"/>
      <c r="K27" s="130"/>
      <c r="L27" s="88">
        <f t="shared" si="2"/>
        <v>0</v>
      </c>
      <c r="M27" s="99"/>
      <c r="N27" s="88">
        <f t="shared" si="3"/>
        <v>0</v>
      </c>
      <c r="O27" s="70"/>
      <c r="P27" s="127"/>
      <c r="Q27" s="70"/>
      <c r="R27" s="127"/>
      <c r="S27" s="70"/>
      <c r="T27" s="88">
        <f t="shared" si="4"/>
        <v>0</v>
      </c>
      <c r="U27" s="70"/>
      <c r="V27" s="143"/>
      <c r="W27" s="89"/>
    </row>
    <row r="28" spans="1:23" s="78" customFormat="1" ht="21" customHeight="1" x14ac:dyDescent="0.3">
      <c r="A28" s="124">
        <f t="shared" si="1"/>
        <v>1</v>
      </c>
      <c r="B28" s="125"/>
      <c r="C28" s="126"/>
      <c r="D28" s="126"/>
      <c r="E28" s="127"/>
      <c r="F28" s="128"/>
      <c r="G28" s="129"/>
      <c r="H28" s="130"/>
      <c r="I28" s="88">
        <f t="shared" si="5"/>
        <v>0</v>
      </c>
      <c r="J28" s="99"/>
      <c r="K28" s="130"/>
      <c r="L28" s="88">
        <f t="shared" si="2"/>
        <v>0</v>
      </c>
      <c r="M28" s="99"/>
      <c r="N28" s="88">
        <f t="shared" si="3"/>
        <v>0</v>
      </c>
      <c r="O28" s="70"/>
      <c r="P28" s="127"/>
      <c r="Q28" s="70"/>
      <c r="R28" s="127"/>
      <c r="S28" s="70"/>
      <c r="T28" s="88">
        <f t="shared" si="4"/>
        <v>0</v>
      </c>
      <c r="U28" s="70"/>
      <c r="V28" s="143"/>
      <c r="W28" s="89"/>
    </row>
    <row r="29" spans="1:23" ht="9.6" customHeight="1" x14ac:dyDescent="0.3">
      <c r="A29" s="131"/>
      <c r="B29" s="131"/>
      <c r="C29" s="132"/>
      <c r="D29" s="132"/>
      <c r="E29" s="132"/>
      <c r="F29" s="132"/>
      <c r="G29" s="132"/>
      <c r="H29" s="133"/>
      <c r="I29" s="7"/>
      <c r="K29" s="137"/>
      <c r="L29" s="117"/>
      <c r="N29" s="113"/>
      <c r="P29" s="132"/>
      <c r="R29" s="132"/>
      <c r="V29" s="132"/>
    </row>
    <row r="30" spans="1:23" ht="15.75" customHeight="1" x14ac:dyDescent="0.3">
      <c r="A30" s="131"/>
      <c r="B30" s="131"/>
      <c r="C30" s="134" t="s">
        <v>43</v>
      </c>
      <c r="D30" s="134"/>
      <c r="E30" s="135"/>
      <c r="F30" s="135"/>
      <c r="G30" s="132"/>
      <c r="H30" s="132"/>
      <c r="I30" s="7"/>
      <c r="K30" s="138"/>
      <c r="L30" s="118"/>
      <c r="M30" s="21"/>
      <c r="N30" s="22"/>
      <c r="O30" s="21"/>
      <c r="P30" s="136"/>
      <c r="Q30" s="8"/>
      <c r="R30" s="136"/>
      <c r="S30" s="8"/>
      <c r="T30" s="8"/>
      <c r="U30" s="8"/>
      <c r="V30" s="132"/>
    </row>
    <row r="31" spans="1:23" ht="12" customHeight="1" x14ac:dyDescent="0.3">
      <c r="A31" s="131"/>
      <c r="B31" s="131"/>
      <c r="C31" s="134"/>
      <c r="D31" s="134"/>
      <c r="E31" s="136"/>
      <c r="F31" s="136"/>
      <c r="G31" s="132"/>
      <c r="H31" s="132"/>
      <c r="I31" s="7"/>
      <c r="K31" s="139"/>
      <c r="L31" s="119"/>
      <c r="M31" s="8"/>
      <c r="N31" s="23"/>
      <c r="O31" s="8"/>
      <c r="P31" s="136"/>
      <c r="Q31" s="8"/>
      <c r="R31" s="136"/>
      <c r="S31" s="8"/>
      <c r="T31" s="8"/>
      <c r="U31" s="8"/>
    </row>
    <row r="32" spans="1:23" ht="15.75" customHeight="1" x14ac:dyDescent="0.2">
      <c r="A32" s="202" t="s">
        <v>84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23" ht="15.75" customHeight="1" x14ac:dyDescent="0.2">
      <c r="A33" s="202" t="s">
        <v>83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</row>
    <row r="34" spans="1:23" ht="15.75" customHeight="1" x14ac:dyDescent="0.2">
      <c r="A34" s="189" t="s">
        <v>44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</row>
    <row r="35" spans="1:23" ht="8.4" customHeight="1" x14ac:dyDescent="0.3">
      <c r="A35" s="45"/>
      <c r="B35" s="4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0"/>
      <c r="P35" s="40"/>
      <c r="Q35" s="40"/>
      <c r="R35" s="40"/>
      <c r="W35" s="8"/>
    </row>
    <row r="36" spans="1:23" s="7" customFormat="1" ht="14.4" customHeight="1" x14ac:dyDescent="0.25">
      <c r="A36" s="181" t="s">
        <v>74</v>
      </c>
      <c r="B36" s="181"/>
      <c r="C36" s="181"/>
      <c r="D36" s="199"/>
      <c r="E36" s="199"/>
      <c r="F36" s="199"/>
      <c r="G36" s="46"/>
      <c r="H36" s="197" t="s">
        <v>75</v>
      </c>
      <c r="I36" s="197"/>
      <c r="J36" s="197"/>
      <c r="K36" s="197"/>
      <c r="L36" s="197"/>
      <c r="M36" s="200"/>
      <c r="N36" s="200"/>
      <c r="O36" s="200"/>
      <c r="P36" s="200"/>
      <c r="Q36" s="200"/>
      <c r="R36" s="200"/>
      <c r="S36" s="200"/>
      <c r="T36" s="200"/>
      <c r="U36" s="200"/>
    </row>
    <row r="37" spans="1:23" ht="12" customHeight="1" x14ac:dyDescent="0.25">
      <c r="A37" s="40"/>
      <c r="B37" s="40"/>
      <c r="C37" s="47"/>
      <c r="D37" s="47"/>
      <c r="E37" s="47"/>
      <c r="F37" s="40"/>
      <c r="G37" s="40"/>
      <c r="H37" s="40"/>
      <c r="I37" s="40"/>
      <c r="J37" s="40"/>
      <c r="K37" s="40"/>
      <c r="L37" s="40"/>
      <c r="M37" s="40"/>
      <c r="N37" s="41"/>
      <c r="O37" s="40"/>
      <c r="P37" s="40"/>
      <c r="Q37" s="40"/>
      <c r="R37" s="40"/>
    </row>
    <row r="38" spans="1:23" ht="15" customHeight="1" x14ac:dyDescent="0.3">
      <c r="A38" s="52" t="s">
        <v>48</v>
      </c>
      <c r="B38" s="48"/>
      <c r="C38" s="49"/>
      <c r="D38" s="49"/>
      <c r="E38" s="49"/>
      <c r="F38" s="53" t="s">
        <v>32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32"/>
      <c r="T38" s="32"/>
      <c r="U38" s="32"/>
    </row>
    <row r="39" spans="1:23" ht="6" customHeight="1" x14ac:dyDescent="0.2">
      <c r="G39" s="31"/>
      <c r="I39" s="31"/>
      <c r="J39" s="31"/>
      <c r="L39" s="31"/>
      <c r="M39" s="31"/>
      <c r="O39" s="31"/>
      <c r="P39" s="31"/>
      <c r="Q39" s="31"/>
      <c r="R39" s="31"/>
      <c r="S39" s="31"/>
      <c r="T39" s="31"/>
      <c r="U39" s="31"/>
    </row>
    <row r="40" spans="1:23" ht="15" customHeight="1" x14ac:dyDescent="0.2">
      <c r="A40" s="185" t="s">
        <v>33</v>
      </c>
      <c r="C40" s="185" t="s">
        <v>34</v>
      </c>
      <c r="D40" s="185" t="s">
        <v>35</v>
      </c>
      <c r="E40" s="185" t="s">
        <v>36</v>
      </c>
      <c r="F40" s="185" t="s">
        <v>37</v>
      </c>
      <c r="G40" s="31"/>
      <c r="H40" s="169" t="s">
        <v>38</v>
      </c>
      <c r="I40" s="170"/>
      <c r="J40" s="24"/>
      <c r="K40" s="169" t="s">
        <v>39</v>
      </c>
      <c r="L40" s="170"/>
      <c r="M40" s="24"/>
      <c r="N40" s="185" t="s">
        <v>52</v>
      </c>
      <c r="O40" s="31"/>
      <c r="P40" s="185" t="s">
        <v>41</v>
      </c>
      <c r="Q40" s="31"/>
      <c r="R40" s="185" t="s">
        <v>54</v>
      </c>
      <c r="S40" s="31"/>
      <c r="T40" s="185" t="s">
        <v>53</v>
      </c>
      <c r="U40" s="31"/>
      <c r="V40" s="185" t="s">
        <v>42</v>
      </c>
    </row>
    <row r="41" spans="1:23" s="19" customFormat="1" ht="91.2" customHeight="1" x14ac:dyDescent="0.2">
      <c r="A41" s="186"/>
      <c r="B41" s="92"/>
      <c r="C41" s="186"/>
      <c r="D41" s="186"/>
      <c r="E41" s="186"/>
      <c r="F41" s="186"/>
      <c r="G41" s="92"/>
      <c r="H41" s="98" t="s">
        <v>71</v>
      </c>
      <c r="I41" s="123" t="s">
        <v>73</v>
      </c>
      <c r="J41" s="92"/>
      <c r="K41" s="98" t="s">
        <v>72</v>
      </c>
      <c r="L41" s="123" t="s">
        <v>79</v>
      </c>
      <c r="M41" s="92"/>
      <c r="N41" s="186"/>
      <c r="O41" s="92"/>
      <c r="P41" s="186"/>
      <c r="Q41" s="92"/>
      <c r="R41" s="186"/>
      <c r="S41" s="92"/>
      <c r="T41" s="186"/>
      <c r="U41" s="92"/>
      <c r="V41" s="186"/>
      <c r="W41" s="92"/>
    </row>
    <row r="42" spans="1:23" s="61" customFormat="1" ht="15.6" customHeight="1" x14ac:dyDescent="0.3">
      <c r="A42" s="60" t="s">
        <v>57</v>
      </c>
      <c r="C42" s="62"/>
      <c r="D42" s="62"/>
      <c r="E42" s="62"/>
      <c r="F42" s="62"/>
      <c r="G42" s="63"/>
      <c r="H42" s="64"/>
      <c r="I42" s="63"/>
      <c r="J42" s="63"/>
      <c r="K42" s="65"/>
      <c r="L42" s="63"/>
      <c r="M42" s="63"/>
      <c r="N42" s="66"/>
      <c r="O42" s="63"/>
      <c r="P42" s="63"/>
      <c r="Q42" s="63"/>
      <c r="R42" s="63"/>
      <c r="S42" s="63"/>
      <c r="T42" s="63"/>
      <c r="U42" s="63"/>
      <c r="V42" s="67"/>
    </row>
    <row r="43" spans="1:23" s="78" customFormat="1" ht="15.6" customHeight="1" x14ac:dyDescent="0.3">
      <c r="A43" s="68">
        <v>1</v>
      </c>
      <c r="B43" s="109"/>
      <c r="C43" s="68" t="s">
        <v>65</v>
      </c>
      <c r="D43" s="68" t="s">
        <v>59</v>
      </c>
      <c r="E43" s="68" t="s">
        <v>60</v>
      </c>
      <c r="F43" s="68" t="s">
        <v>66</v>
      </c>
      <c r="G43" s="110"/>
      <c r="H43" s="112">
        <v>169</v>
      </c>
      <c r="I43" s="75">
        <f>(H43*100)/250</f>
        <v>67.599999999999994</v>
      </c>
      <c r="J43" s="71"/>
      <c r="K43" s="111">
        <v>24.6</v>
      </c>
      <c r="L43" s="75">
        <f>(K43/4)*10</f>
        <v>61.5</v>
      </c>
      <c r="M43" s="71"/>
      <c r="N43" s="75">
        <f>(I43+L43)/2</f>
        <v>64.55</v>
      </c>
      <c r="O43" s="72"/>
      <c r="P43" s="74">
        <v>2</v>
      </c>
      <c r="Q43" s="72"/>
      <c r="R43" s="74">
        <v>1.5</v>
      </c>
      <c r="S43" s="72"/>
      <c r="T43" s="75">
        <f t="shared" ref="T43" si="7">N43-R43</f>
        <v>63.05</v>
      </c>
      <c r="U43" s="110"/>
      <c r="V43" s="76" t="s">
        <v>62</v>
      </c>
      <c r="W43" s="77"/>
    </row>
    <row r="44" spans="1:23" s="78" customFormat="1" ht="7.2" customHeight="1" x14ac:dyDescent="0.3">
      <c r="A44" s="79"/>
      <c r="B44" s="80"/>
      <c r="C44" s="81"/>
      <c r="D44" s="81"/>
      <c r="E44" s="82"/>
      <c r="F44" s="81"/>
      <c r="G44" s="70"/>
      <c r="H44" s="83"/>
      <c r="I44" s="85"/>
      <c r="J44" s="84"/>
      <c r="K44" s="83"/>
      <c r="L44" s="83"/>
      <c r="M44" s="84"/>
      <c r="N44" s="85"/>
      <c r="O44" s="70"/>
      <c r="P44" s="82"/>
      <c r="Q44" s="70"/>
      <c r="R44" s="82"/>
      <c r="S44" s="70"/>
      <c r="T44" s="86"/>
      <c r="U44" s="70"/>
      <c r="V44" s="87"/>
      <c r="W44" s="77"/>
    </row>
    <row r="45" spans="1:23" s="78" customFormat="1" ht="21" customHeight="1" x14ac:dyDescent="0.3">
      <c r="A45" s="124">
        <f t="shared" ref="A45:A56" si="8">RANK(T45,$T$45:$T$56,0)</f>
        <v>1</v>
      </c>
      <c r="B45" s="125"/>
      <c r="C45" s="126"/>
      <c r="D45" s="126"/>
      <c r="E45" s="127"/>
      <c r="F45" s="128"/>
      <c r="G45" s="129"/>
      <c r="H45" s="144"/>
      <c r="I45" s="88">
        <f>(H45*100)/250</f>
        <v>0</v>
      </c>
      <c r="J45" s="84"/>
      <c r="K45" s="144"/>
      <c r="L45" s="88">
        <f t="shared" ref="L45:L56" si="9">(K45/4)*10</f>
        <v>0</v>
      </c>
      <c r="M45" s="84"/>
      <c r="N45" s="88">
        <f t="shared" ref="N45:N56" si="10">(I45+L45)/2</f>
        <v>0</v>
      </c>
      <c r="O45" s="70"/>
      <c r="P45" s="127"/>
      <c r="Q45" s="129"/>
      <c r="R45" s="127"/>
      <c r="S45" s="70"/>
      <c r="T45" s="88">
        <f t="shared" ref="T45:T56" si="11">N45-R45</f>
        <v>0</v>
      </c>
      <c r="U45" s="70"/>
      <c r="V45" s="142"/>
      <c r="W45" s="77"/>
    </row>
    <row r="46" spans="1:23" s="78" customFormat="1" ht="21" customHeight="1" x14ac:dyDescent="0.3">
      <c r="A46" s="124">
        <f t="shared" si="8"/>
        <v>1</v>
      </c>
      <c r="B46" s="125"/>
      <c r="C46" s="126"/>
      <c r="D46" s="126"/>
      <c r="E46" s="127"/>
      <c r="F46" s="128"/>
      <c r="G46" s="129"/>
      <c r="H46" s="144"/>
      <c r="I46" s="88">
        <f t="shared" ref="I46:I56" si="12">(H46*100)/250</f>
        <v>0</v>
      </c>
      <c r="J46" s="84"/>
      <c r="K46" s="144"/>
      <c r="L46" s="88">
        <f t="shared" si="9"/>
        <v>0</v>
      </c>
      <c r="M46" s="84"/>
      <c r="N46" s="88">
        <f t="shared" si="10"/>
        <v>0</v>
      </c>
      <c r="O46" s="70"/>
      <c r="P46" s="127"/>
      <c r="Q46" s="129"/>
      <c r="R46" s="127"/>
      <c r="S46" s="70"/>
      <c r="T46" s="88">
        <f t="shared" si="11"/>
        <v>0</v>
      </c>
      <c r="U46" s="70"/>
      <c r="V46" s="142"/>
      <c r="W46" s="77"/>
    </row>
    <row r="47" spans="1:23" s="78" customFormat="1" ht="21" customHeight="1" x14ac:dyDescent="0.3">
      <c r="A47" s="124">
        <f t="shared" si="8"/>
        <v>1</v>
      </c>
      <c r="B47" s="125"/>
      <c r="C47" s="126"/>
      <c r="D47" s="126"/>
      <c r="E47" s="127"/>
      <c r="F47" s="128"/>
      <c r="G47" s="129"/>
      <c r="H47" s="144"/>
      <c r="I47" s="88">
        <f t="shared" si="12"/>
        <v>0</v>
      </c>
      <c r="J47" s="84"/>
      <c r="K47" s="144"/>
      <c r="L47" s="88">
        <f t="shared" si="9"/>
        <v>0</v>
      </c>
      <c r="M47" s="84"/>
      <c r="N47" s="88">
        <f t="shared" si="10"/>
        <v>0</v>
      </c>
      <c r="O47" s="70"/>
      <c r="P47" s="127"/>
      <c r="Q47" s="129"/>
      <c r="R47" s="127"/>
      <c r="S47" s="70"/>
      <c r="T47" s="88">
        <f t="shared" si="11"/>
        <v>0</v>
      </c>
      <c r="U47" s="70"/>
      <c r="V47" s="142"/>
      <c r="W47" s="77"/>
    </row>
    <row r="48" spans="1:23" s="78" customFormat="1" ht="21" customHeight="1" x14ac:dyDescent="0.3">
      <c r="A48" s="124">
        <f t="shared" si="8"/>
        <v>1</v>
      </c>
      <c r="B48" s="125"/>
      <c r="C48" s="126"/>
      <c r="D48" s="126"/>
      <c r="E48" s="127"/>
      <c r="F48" s="128"/>
      <c r="G48" s="129"/>
      <c r="H48" s="144"/>
      <c r="I48" s="88">
        <f t="shared" si="12"/>
        <v>0</v>
      </c>
      <c r="J48" s="84"/>
      <c r="K48" s="144"/>
      <c r="L48" s="88">
        <f t="shared" si="9"/>
        <v>0</v>
      </c>
      <c r="M48" s="84"/>
      <c r="N48" s="88">
        <f t="shared" si="10"/>
        <v>0</v>
      </c>
      <c r="O48" s="70"/>
      <c r="P48" s="127"/>
      <c r="Q48" s="129"/>
      <c r="R48" s="127"/>
      <c r="S48" s="70"/>
      <c r="T48" s="88">
        <f t="shared" si="11"/>
        <v>0</v>
      </c>
      <c r="U48" s="70"/>
      <c r="V48" s="142"/>
      <c r="W48" s="77"/>
    </row>
    <row r="49" spans="1:23" s="78" customFormat="1" ht="21" customHeight="1" x14ac:dyDescent="0.3">
      <c r="A49" s="124">
        <f t="shared" si="8"/>
        <v>1</v>
      </c>
      <c r="B49" s="125"/>
      <c r="C49" s="126"/>
      <c r="D49" s="126"/>
      <c r="E49" s="127"/>
      <c r="F49" s="128"/>
      <c r="G49" s="129"/>
      <c r="H49" s="144"/>
      <c r="I49" s="88">
        <f t="shared" si="12"/>
        <v>0</v>
      </c>
      <c r="J49" s="84"/>
      <c r="K49" s="144"/>
      <c r="L49" s="88">
        <f t="shared" si="9"/>
        <v>0</v>
      </c>
      <c r="M49" s="84"/>
      <c r="N49" s="88">
        <f t="shared" si="10"/>
        <v>0</v>
      </c>
      <c r="O49" s="70"/>
      <c r="P49" s="127"/>
      <c r="Q49" s="129"/>
      <c r="R49" s="127"/>
      <c r="S49" s="70"/>
      <c r="T49" s="88">
        <f t="shared" si="11"/>
        <v>0</v>
      </c>
      <c r="U49" s="70"/>
      <c r="V49" s="142"/>
      <c r="W49" s="77"/>
    </row>
    <row r="50" spans="1:23" s="78" customFormat="1" ht="21" customHeight="1" x14ac:dyDescent="0.3">
      <c r="A50" s="124">
        <f t="shared" si="8"/>
        <v>1</v>
      </c>
      <c r="B50" s="125"/>
      <c r="C50" s="126"/>
      <c r="D50" s="126"/>
      <c r="E50" s="127"/>
      <c r="F50" s="128"/>
      <c r="G50" s="129"/>
      <c r="H50" s="144"/>
      <c r="I50" s="88">
        <f t="shared" si="12"/>
        <v>0</v>
      </c>
      <c r="J50" s="84"/>
      <c r="K50" s="144"/>
      <c r="L50" s="88">
        <f t="shared" si="9"/>
        <v>0</v>
      </c>
      <c r="M50" s="84"/>
      <c r="N50" s="88">
        <f t="shared" si="10"/>
        <v>0</v>
      </c>
      <c r="O50" s="70"/>
      <c r="P50" s="127"/>
      <c r="Q50" s="129"/>
      <c r="R50" s="127"/>
      <c r="S50" s="70"/>
      <c r="T50" s="88">
        <f t="shared" si="11"/>
        <v>0</v>
      </c>
      <c r="U50" s="70"/>
      <c r="V50" s="142"/>
      <c r="W50" s="77"/>
    </row>
    <row r="51" spans="1:23" s="78" customFormat="1" ht="21" customHeight="1" x14ac:dyDescent="0.3">
      <c r="A51" s="124">
        <f t="shared" si="8"/>
        <v>1</v>
      </c>
      <c r="B51" s="125"/>
      <c r="C51" s="126"/>
      <c r="D51" s="126"/>
      <c r="E51" s="127"/>
      <c r="F51" s="128"/>
      <c r="G51" s="129"/>
      <c r="H51" s="144"/>
      <c r="I51" s="88">
        <f t="shared" si="12"/>
        <v>0</v>
      </c>
      <c r="J51" s="84"/>
      <c r="K51" s="144"/>
      <c r="L51" s="88">
        <f t="shared" si="9"/>
        <v>0</v>
      </c>
      <c r="M51" s="84"/>
      <c r="N51" s="88">
        <f t="shared" si="10"/>
        <v>0</v>
      </c>
      <c r="O51" s="70"/>
      <c r="P51" s="127"/>
      <c r="Q51" s="129"/>
      <c r="R51" s="127"/>
      <c r="S51" s="70"/>
      <c r="T51" s="88">
        <f t="shared" si="11"/>
        <v>0</v>
      </c>
      <c r="U51" s="70"/>
      <c r="V51" s="142"/>
      <c r="W51" s="77"/>
    </row>
    <row r="52" spans="1:23" s="78" customFormat="1" ht="21" customHeight="1" x14ac:dyDescent="0.3">
      <c r="A52" s="124">
        <f t="shared" si="8"/>
        <v>1</v>
      </c>
      <c r="B52" s="125"/>
      <c r="C52" s="126"/>
      <c r="D52" s="126"/>
      <c r="E52" s="127"/>
      <c r="F52" s="128"/>
      <c r="G52" s="129"/>
      <c r="H52" s="144"/>
      <c r="I52" s="88">
        <f t="shared" si="12"/>
        <v>0</v>
      </c>
      <c r="J52" s="84"/>
      <c r="K52" s="144"/>
      <c r="L52" s="88">
        <f t="shared" si="9"/>
        <v>0</v>
      </c>
      <c r="M52" s="84"/>
      <c r="N52" s="88">
        <f t="shared" si="10"/>
        <v>0</v>
      </c>
      <c r="O52" s="70"/>
      <c r="P52" s="127"/>
      <c r="Q52" s="129"/>
      <c r="R52" s="127"/>
      <c r="S52" s="70"/>
      <c r="T52" s="88">
        <f t="shared" si="11"/>
        <v>0</v>
      </c>
      <c r="U52" s="70"/>
      <c r="V52" s="142"/>
      <c r="W52" s="77"/>
    </row>
    <row r="53" spans="1:23" s="78" customFormat="1" ht="21" customHeight="1" x14ac:dyDescent="0.3">
      <c r="A53" s="124">
        <f t="shared" si="8"/>
        <v>1</v>
      </c>
      <c r="B53" s="125"/>
      <c r="C53" s="126"/>
      <c r="D53" s="126"/>
      <c r="E53" s="127"/>
      <c r="F53" s="128"/>
      <c r="G53" s="129"/>
      <c r="H53" s="144"/>
      <c r="I53" s="88">
        <f t="shared" si="12"/>
        <v>0</v>
      </c>
      <c r="J53" s="84"/>
      <c r="K53" s="144"/>
      <c r="L53" s="88">
        <f t="shared" si="9"/>
        <v>0</v>
      </c>
      <c r="M53" s="84"/>
      <c r="N53" s="88">
        <f t="shared" si="10"/>
        <v>0</v>
      </c>
      <c r="O53" s="70"/>
      <c r="P53" s="127"/>
      <c r="Q53" s="129"/>
      <c r="R53" s="127"/>
      <c r="S53" s="70"/>
      <c r="T53" s="88">
        <f t="shared" si="11"/>
        <v>0</v>
      </c>
      <c r="U53" s="70"/>
      <c r="V53" s="142"/>
      <c r="W53" s="77"/>
    </row>
    <row r="54" spans="1:23" s="78" customFormat="1" ht="21" customHeight="1" x14ac:dyDescent="0.3">
      <c r="A54" s="124">
        <f t="shared" si="8"/>
        <v>1</v>
      </c>
      <c r="B54" s="125"/>
      <c r="C54" s="126"/>
      <c r="D54" s="126"/>
      <c r="E54" s="127"/>
      <c r="F54" s="128"/>
      <c r="G54" s="129"/>
      <c r="H54" s="144"/>
      <c r="I54" s="88">
        <f t="shared" si="12"/>
        <v>0</v>
      </c>
      <c r="J54" s="84"/>
      <c r="K54" s="144"/>
      <c r="L54" s="88">
        <f t="shared" si="9"/>
        <v>0</v>
      </c>
      <c r="M54" s="84"/>
      <c r="N54" s="88">
        <f t="shared" si="10"/>
        <v>0</v>
      </c>
      <c r="O54" s="70"/>
      <c r="P54" s="127"/>
      <c r="Q54" s="129"/>
      <c r="R54" s="127"/>
      <c r="S54" s="70"/>
      <c r="T54" s="88">
        <f t="shared" si="11"/>
        <v>0</v>
      </c>
      <c r="U54" s="70"/>
      <c r="V54" s="142"/>
      <c r="W54" s="77"/>
    </row>
    <row r="55" spans="1:23" s="78" customFormat="1" ht="21" customHeight="1" x14ac:dyDescent="0.3">
      <c r="A55" s="124">
        <f t="shared" si="8"/>
        <v>1</v>
      </c>
      <c r="B55" s="125"/>
      <c r="C55" s="126"/>
      <c r="D55" s="126"/>
      <c r="E55" s="127"/>
      <c r="F55" s="128"/>
      <c r="G55" s="129"/>
      <c r="H55" s="144"/>
      <c r="I55" s="88">
        <f t="shared" si="12"/>
        <v>0</v>
      </c>
      <c r="J55" s="84"/>
      <c r="K55" s="144"/>
      <c r="L55" s="88">
        <f t="shared" si="9"/>
        <v>0</v>
      </c>
      <c r="M55" s="84"/>
      <c r="N55" s="88">
        <f t="shared" si="10"/>
        <v>0</v>
      </c>
      <c r="O55" s="70"/>
      <c r="P55" s="127"/>
      <c r="Q55" s="129"/>
      <c r="R55" s="127"/>
      <c r="S55" s="70"/>
      <c r="T55" s="88">
        <f t="shared" si="11"/>
        <v>0</v>
      </c>
      <c r="U55" s="70"/>
      <c r="V55" s="143"/>
      <c r="W55" s="89"/>
    </row>
    <row r="56" spans="1:23" s="78" customFormat="1" ht="21" customHeight="1" x14ac:dyDescent="0.3">
      <c r="A56" s="124">
        <f t="shared" si="8"/>
        <v>1</v>
      </c>
      <c r="B56" s="125"/>
      <c r="C56" s="126"/>
      <c r="D56" s="126"/>
      <c r="E56" s="127"/>
      <c r="F56" s="128"/>
      <c r="G56" s="129"/>
      <c r="H56" s="144"/>
      <c r="I56" s="88">
        <f t="shared" si="12"/>
        <v>0</v>
      </c>
      <c r="J56" s="84"/>
      <c r="K56" s="144"/>
      <c r="L56" s="88">
        <f t="shared" si="9"/>
        <v>0</v>
      </c>
      <c r="M56" s="84"/>
      <c r="N56" s="88">
        <f t="shared" si="10"/>
        <v>0</v>
      </c>
      <c r="O56" s="70"/>
      <c r="P56" s="127"/>
      <c r="Q56" s="129"/>
      <c r="R56" s="127"/>
      <c r="S56" s="70"/>
      <c r="T56" s="88">
        <f t="shared" si="11"/>
        <v>0</v>
      </c>
      <c r="U56" s="70"/>
      <c r="V56" s="143"/>
      <c r="W56" s="89"/>
    </row>
    <row r="57" spans="1:23" ht="9.6" customHeight="1" x14ac:dyDescent="0.3">
      <c r="A57" s="12"/>
      <c r="B57" s="12"/>
      <c r="I57" s="106"/>
    </row>
    <row r="58" spans="1:23" ht="15.75" customHeight="1" x14ac:dyDescent="0.3">
      <c r="A58" s="12"/>
      <c r="B58" s="12"/>
      <c r="C58" s="15" t="s">
        <v>43</v>
      </c>
      <c r="D58" s="15"/>
      <c r="E58" s="21"/>
      <c r="F58" s="21"/>
      <c r="I58" s="106"/>
      <c r="K58" s="21"/>
      <c r="L58" s="21"/>
      <c r="M58" s="21"/>
      <c r="N58" s="22"/>
      <c r="O58" s="21"/>
      <c r="P58" s="8"/>
      <c r="Q58" s="8"/>
      <c r="R58" s="8"/>
      <c r="S58" s="8"/>
      <c r="T58" s="8"/>
      <c r="U58" s="8"/>
    </row>
    <row r="59" spans="1:23" ht="12" customHeight="1" x14ac:dyDescent="0.3">
      <c r="A59" s="131"/>
      <c r="B59" s="131"/>
      <c r="C59" s="134"/>
      <c r="D59" s="134"/>
      <c r="E59" s="136"/>
      <c r="F59" s="136"/>
      <c r="G59" s="132"/>
      <c r="H59" s="132"/>
      <c r="I59" s="7"/>
      <c r="K59" s="139"/>
      <c r="L59" s="119"/>
      <c r="M59" s="8"/>
      <c r="N59" s="23"/>
      <c r="O59" s="8"/>
      <c r="P59" s="136"/>
      <c r="Q59" s="8"/>
      <c r="R59" s="136"/>
      <c r="S59" s="8"/>
      <c r="T59" s="8"/>
      <c r="U59" s="8"/>
    </row>
    <row r="60" spans="1:23" ht="15.75" customHeight="1" x14ac:dyDescent="0.2">
      <c r="A60" s="202" t="s">
        <v>84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spans="1:23" ht="15.75" customHeight="1" x14ac:dyDescent="0.2">
      <c r="A61" s="202" t="s">
        <v>83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</row>
    <row r="62" spans="1:23" ht="15.75" customHeight="1" x14ac:dyDescent="0.2">
      <c r="A62" s="189" t="s">
        <v>44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</row>
    <row r="63" spans="1:23" ht="31.65" customHeight="1" x14ac:dyDescent="0.3">
      <c r="A63" s="52" t="s">
        <v>49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1:23" ht="6" customHeight="1" x14ac:dyDescent="0.2">
      <c r="C64" s="25"/>
      <c r="D64" s="25"/>
      <c r="E64" s="25"/>
      <c r="F64" s="25"/>
      <c r="G64" s="24"/>
      <c r="H64" s="24"/>
      <c r="I64" s="24"/>
      <c r="J64" s="24"/>
      <c r="K64" s="24"/>
      <c r="L64" s="24"/>
      <c r="M64" s="24"/>
      <c r="N64" s="26"/>
      <c r="O64" s="27"/>
      <c r="P64" s="27"/>
      <c r="Q64" s="27"/>
      <c r="R64" s="27"/>
      <c r="S64" s="27"/>
      <c r="T64" s="27"/>
      <c r="U64" s="27"/>
    </row>
    <row r="65" spans="1:22" s="19" customFormat="1" ht="73.650000000000006" customHeight="1" x14ac:dyDescent="0.2">
      <c r="A65" s="193" t="s">
        <v>34</v>
      </c>
      <c r="B65" s="194"/>
      <c r="C65" s="194"/>
      <c r="D65" s="195"/>
      <c r="E65" s="17" t="s">
        <v>35</v>
      </c>
      <c r="F65" s="167" t="s">
        <v>37</v>
      </c>
      <c r="G65" s="167"/>
      <c r="H65" s="167"/>
      <c r="I65" s="167"/>
      <c r="J65" s="92"/>
      <c r="K65" s="16" t="s">
        <v>38</v>
      </c>
      <c r="L65" s="102" t="s">
        <v>39</v>
      </c>
      <c r="M65" s="92"/>
      <c r="N65" s="16" t="s">
        <v>52</v>
      </c>
      <c r="O65" s="28"/>
      <c r="P65" s="16" t="s">
        <v>67</v>
      </c>
      <c r="Q65" s="18"/>
      <c r="R65" s="167" t="s">
        <v>50</v>
      </c>
      <c r="S65" s="167"/>
      <c r="T65" s="167"/>
      <c r="U65" s="28"/>
      <c r="V65" s="158" t="s">
        <v>51</v>
      </c>
    </row>
    <row r="66" spans="1:22" s="8" customFormat="1" ht="4.6500000000000004" customHeight="1" x14ac:dyDescent="0.2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</row>
    <row r="67" spans="1:22" s="7" customFormat="1" ht="21" customHeight="1" x14ac:dyDescent="0.25">
      <c r="A67" s="191"/>
      <c r="B67" s="191"/>
      <c r="C67" s="191"/>
      <c r="D67" s="191"/>
      <c r="E67" s="127"/>
      <c r="F67" s="196"/>
      <c r="G67" s="196"/>
      <c r="H67" s="196"/>
      <c r="I67" s="196"/>
      <c r="J67" s="129"/>
      <c r="K67" s="140"/>
      <c r="L67" s="140"/>
      <c r="M67" s="141"/>
      <c r="N67" s="140"/>
      <c r="O67" s="145"/>
      <c r="P67" s="140"/>
      <c r="Q67" s="94"/>
      <c r="R67" s="192">
        <f>N67*P67</f>
        <v>0</v>
      </c>
      <c r="S67" s="192"/>
      <c r="T67" s="192"/>
      <c r="U67" s="93"/>
      <c r="V67" s="159"/>
    </row>
    <row r="68" spans="1:22" s="7" customFormat="1" ht="21" customHeight="1" x14ac:dyDescent="0.25">
      <c r="A68" s="191"/>
      <c r="B68" s="191"/>
      <c r="C68" s="191"/>
      <c r="D68" s="191"/>
      <c r="E68" s="127"/>
      <c r="F68" s="196"/>
      <c r="G68" s="196"/>
      <c r="H68" s="196"/>
      <c r="I68" s="196"/>
      <c r="J68" s="129"/>
      <c r="K68" s="140"/>
      <c r="L68" s="140"/>
      <c r="M68" s="141"/>
      <c r="N68" s="140"/>
      <c r="O68" s="145"/>
      <c r="P68" s="140"/>
      <c r="Q68" s="94"/>
      <c r="R68" s="192">
        <f t="shared" ref="R68:R70" si="13">N68*P68</f>
        <v>0</v>
      </c>
      <c r="S68" s="192"/>
      <c r="T68" s="192"/>
      <c r="U68" s="93"/>
      <c r="V68" s="159"/>
    </row>
    <row r="69" spans="1:22" s="7" customFormat="1" ht="21" customHeight="1" x14ac:dyDescent="0.25">
      <c r="A69" s="191"/>
      <c r="B69" s="191"/>
      <c r="C69" s="191"/>
      <c r="D69" s="191"/>
      <c r="E69" s="127"/>
      <c r="F69" s="196"/>
      <c r="G69" s="196"/>
      <c r="H69" s="196"/>
      <c r="I69" s="196"/>
      <c r="J69" s="129"/>
      <c r="K69" s="140"/>
      <c r="L69" s="140"/>
      <c r="M69" s="141"/>
      <c r="N69" s="140"/>
      <c r="O69" s="145"/>
      <c r="P69" s="140"/>
      <c r="Q69" s="94"/>
      <c r="R69" s="192">
        <f t="shared" si="13"/>
        <v>0</v>
      </c>
      <c r="S69" s="192"/>
      <c r="T69" s="192"/>
      <c r="U69" s="93"/>
      <c r="V69" s="159"/>
    </row>
    <row r="70" spans="1:22" s="7" customFormat="1" ht="21" customHeight="1" x14ac:dyDescent="0.25">
      <c r="A70" s="191"/>
      <c r="B70" s="191"/>
      <c r="C70" s="191"/>
      <c r="D70" s="191"/>
      <c r="E70" s="127"/>
      <c r="F70" s="196"/>
      <c r="G70" s="196"/>
      <c r="H70" s="196"/>
      <c r="I70" s="196"/>
      <c r="J70" s="129"/>
      <c r="K70" s="140"/>
      <c r="L70" s="140"/>
      <c r="M70" s="141"/>
      <c r="N70" s="140"/>
      <c r="O70" s="145"/>
      <c r="P70" s="140"/>
      <c r="Q70" s="94"/>
      <c r="R70" s="192">
        <f t="shared" si="13"/>
        <v>0</v>
      </c>
      <c r="S70" s="192"/>
      <c r="T70" s="192"/>
      <c r="U70" s="93"/>
      <c r="V70" s="159"/>
    </row>
    <row r="71" spans="1:22" ht="15.75" customHeight="1" x14ac:dyDescent="0.25">
      <c r="A71" s="7"/>
      <c r="B71" s="7"/>
      <c r="C71" s="30"/>
      <c r="D71" s="30"/>
      <c r="E71" s="30"/>
      <c r="F71" s="30"/>
      <c r="G71" s="7"/>
      <c r="H71" s="6"/>
      <c r="I71" s="20"/>
      <c r="J71" s="20"/>
      <c r="K71" s="6"/>
      <c r="L71" s="6"/>
      <c r="M71" s="20"/>
      <c r="N71" s="29"/>
      <c r="O71" s="29"/>
      <c r="P71" s="29"/>
      <c r="Q71" s="29"/>
      <c r="R71" s="29"/>
      <c r="S71" s="29"/>
      <c r="T71" s="29"/>
      <c r="U71" s="29"/>
    </row>
    <row r="72" spans="1:22" ht="15.75" customHeight="1" x14ac:dyDescent="0.3">
      <c r="A72" s="12"/>
      <c r="B72" s="12"/>
    </row>
    <row r="73" spans="1:22" ht="17.25" customHeight="1" x14ac:dyDescent="0.3">
      <c r="A73" s="12"/>
      <c r="B73" s="12"/>
      <c r="N73" s="5"/>
    </row>
    <row r="74" spans="1:22" ht="18" customHeight="1" x14ac:dyDescent="0.3">
      <c r="A74" s="12"/>
      <c r="B74" s="12"/>
      <c r="C74" s="15" t="s">
        <v>43</v>
      </c>
      <c r="D74" s="15"/>
      <c r="E74" s="21"/>
      <c r="F74" s="21"/>
      <c r="K74" s="21"/>
      <c r="L74" s="21"/>
      <c r="M74" s="21"/>
      <c r="N74" s="22"/>
      <c r="O74" s="21"/>
      <c r="P74" s="8"/>
      <c r="Q74" s="8"/>
      <c r="R74" s="8"/>
      <c r="S74" s="8"/>
      <c r="T74" s="8"/>
      <c r="U74" s="8"/>
    </row>
    <row r="75" spans="1:22" ht="25.5" customHeight="1" x14ac:dyDescent="0.3">
      <c r="A75" s="12"/>
      <c r="B75" s="12"/>
      <c r="N75" s="5"/>
    </row>
    <row r="76" spans="1:22" s="91" customFormat="1" ht="21" customHeight="1" x14ac:dyDescent="0.3">
      <c r="A76" s="90" t="s">
        <v>68</v>
      </c>
    </row>
    <row r="77" spans="1:22" s="91" customFormat="1" ht="15.75" customHeight="1" x14ac:dyDescent="0.3">
      <c r="A77" s="189" t="s">
        <v>44</v>
      </c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</row>
    <row r="85" spans="22:23" ht="13.8" x14ac:dyDescent="0.25">
      <c r="V85" s="7"/>
      <c r="W85" s="7"/>
    </row>
    <row r="86" spans="22:23" ht="13.8" x14ac:dyDescent="0.25">
      <c r="V86" s="7"/>
      <c r="W86" s="7"/>
    </row>
    <row r="87" spans="22:23" ht="13.8" x14ac:dyDescent="0.25">
      <c r="V87" s="7"/>
      <c r="W87" s="7"/>
    </row>
    <row r="88" spans="22:23" ht="13.8" x14ac:dyDescent="0.25">
      <c r="V88" s="7"/>
      <c r="W88" s="7"/>
    </row>
    <row r="89" spans="22:23" ht="13.8" x14ac:dyDescent="0.25">
      <c r="V89" s="7"/>
      <c r="W89" s="7"/>
    </row>
    <row r="90" spans="22:23" ht="13.8" x14ac:dyDescent="0.25">
      <c r="V90" s="7"/>
      <c r="W90" s="7"/>
    </row>
    <row r="91" spans="22:23" ht="13.8" x14ac:dyDescent="0.25">
      <c r="V91" s="7"/>
      <c r="W91" s="7"/>
    </row>
    <row r="92" spans="22:23" ht="13.8" x14ac:dyDescent="0.25">
      <c r="V92" s="7"/>
      <c r="W92" s="7"/>
    </row>
    <row r="93" spans="22:23" ht="13.8" x14ac:dyDescent="0.25">
      <c r="V93" s="7"/>
      <c r="W93" s="7"/>
    </row>
    <row r="94" spans="22:23" ht="13.8" x14ac:dyDescent="0.25">
      <c r="V94" s="7"/>
      <c r="W94" s="7"/>
    </row>
    <row r="95" spans="22:23" ht="13.8" x14ac:dyDescent="0.25">
      <c r="V95" s="7"/>
      <c r="W95" s="7"/>
    </row>
    <row r="96" spans="22:23" ht="13.8" x14ac:dyDescent="0.25">
      <c r="V96" s="7"/>
      <c r="W96" s="7"/>
    </row>
    <row r="97" spans="22:23" ht="13.8" x14ac:dyDescent="0.25">
      <c r="V97" s="7"/>
      <c r="W97" s="7"/>
    </row>
  </sheetData>
  <dataConsolidate/>
  <mergeCells count="58">
    <mergeCell ref="A36:C36"/>
    <mergeCell ref="D36:F36"/>
    <mergeCell ref="H36:L36"/>
    <mergeCell ref="M36:U36"/>
    <mergeCell ref="C10:C11"/>
    <mergeCell ref="D10:D11"/>
    <mergeCell ref="E10:E11"/>
    <mergeCell ref="F10:F11"/>
    <mergeCell ref="A32:W32"/>
    <mergeCell ref="A34:W34"/>
    <mergeCell ref="A33:W33"/>
    <mergeCell ref="V40:V41"/>
    <mergeCell ref="K40:L40"/>
    <mergeCell ref="N40:N41"/>
    <mergeCell ref="P40:P41"/>
    <mergeCell ref="R40:R41"/>
    <mergeCell ref="R67:T67"/>
    <mergeCell ref="R68:T68"/>
    <mergeCell ref="F69:I69"/>
    <mergeCell ref="H40:I40"/>
    <mergeCell ref="A40:A41"/>
    <mergeCell ref="C40:C41"/>
    <mergeCell ref="D40:D41"/>
    <mergeCell ref="E40:E41"/>
    <mergeCell ref="F40:F41"/>
    <mergeCell ref="T40:T41"/>
    <mergeCell ref="A60:W60"/>
    <mergeCell ref="A61:W61"/>
    <mergeCell ref="A62:W62"/>
    <mergeCell ref="A77:U77"/>
    <mergeCell ref="A70:D70"/>
    <mergeCell ref="R69:T69"/>
    <mergeCell ref="R70:T70"/>
    <mergeCell ref="A65:D65"/>
    <mergeCell ref="A67:D67"/>
    <mergeCell ref="A68:D68"/>
    <mergeCell ref="A69:D69"/>
    <mergeCell ref="R65:T65"/>
    <mergeCell ref="F70:I70"/>
    <mergeCell ref="A66:V66"/>
    <mergeCell ref="F65:I65"/>
    <mergeCell ref="F67:I67"/>
    <mergeCell ref="F68:I68"/>
    <mergeCell ref="A1:W1"/>
    <mergeCell ref="V10:V11"/>
    <mergeCell ref="K10:L10"/>
    <mergeCell ref="N10:N11"/>
    <mergeCell ref="P10:P11"/>
    <mergeCell ref="R10:R11"/>
    <mergeCell ref="T10:T11"/>
    <mergeCell ref="H10:I10"/>
    <mergeCell ref="A10:A11"/>
    <mergeCell ref="D3:E3"/>
    <mergeCell ref="L3:N3"/>
    <mergeCell ref="D6:F6"/>
    <mergeCell ref="M6:U6"/>
    <mergeCell ref="H6:L6"/>
    <mergeCell ref="A6:C6"/>
  </mergeCells>
  <printOptions horizontalCentered="1"/>
  <pageMargins left="0.59055118110236227" right="0.55000000000000004" top="0.62992125984251968" bottom="0.47244094488188981" header="0.23622047244094491" footer="0"/>
  <pageSetup paperSize="9" scale="80" orientation="landscape" horizontalDpi="4294967292" r:id="rId1"/>
  <headerFooter scaleWithDoc="0" alignWithMargins="0">
    <oddHeader>&amp;L
&amp;G&amp;R&amp;"Arial,Regular"
&amp;"Gotham Book,Bold"RESULTS' SHEET</oddHeader>
  </headerFooter>
  <rowBreaks count="2" manualBreakCount="2">
    <brk id="62" max="28" man="1"/>
    <brk id="80" max="2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Example</vt:lpstr>
      <vt:lpstr>Results Sheet for Import</vt:lpstr>
      <vt:lpstr>Results Sheets Int I+PSG+SII</vt:lpstr>
      <vt:lpstr>Results Sheets SI + YTH</vt:lpstr>
      <vt:lpstr>'Results Sheets SI + YTH'!Print_Area</vt:lpstr>
      <vt:lpstr>'Results Sheets Int I+PSG+SII'!Print_Titles</vt:lpstr>
      <vt:lpstr>'Results Sheets SI + YTH'!Print_Titles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</cp:lastModifiedBy>
  <cp:lastPrinted>2021-12-16T16:12:13Z</cp:lastPrinted>
  <dcterms:created xsi:type="dcterms:W3CDTF">2018-01-31T11:03:01Z</dcterms:created>
  <dcterms:modified xsi:type="dcterms:W3CDTF">2021-12-16T16:13:56Z</dcterms:modified>
</cp:coreProperties>
</file>