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wi\Desktop\Work from Home\AWI\Events - Challenges\Chall-D\Working Docs\Downloads\2020\"/>
    </mc:Choice>
  </mc:AlternateContent>
  <bookViews>
    <workbookView xWindow="0" yWindow="0" windowWidth="25536" windowHeight="10476" firstSheet="3" activeTab="4"/>
  </bookViews>
  <sheets>
    <sheet name="Instructions" sheetId="2" r:id="rId1"/>
    <sheet name="Example" sheetId="3" r:id="rId2"/>
    <sheet name="Results Sheet for Import" sheetId="1" r:id="rId3"/>
    <sheet name="Results Sheets Int I+PSG+SII" sheetId="6" r:id="rId4"/>
    <sheet name="Results Sheets SI + YTH" sheetId="5" r:id="rId5"/>
  </sheets>
  <definedNames>
    <definedName name="_xlnm._FilterDatabase" localSheetId="3" hidden="1">'Results Sheets Int I+PSG+SII'!$C$11:$P$15</definedName>
    <definedName name="_xlnm._FilterDatabase" localSheetId="4" hidden="1">'Results Sheets SI + YTH'!#REF!</definedName>
    <definedName name="_xlnm.Print_Titles" localSheetId="3">'Results Sheets Int I+PSG+SII'!$1:$4</definedName>
    <definedName name="_xlnm.Print_Titles" localSheetId="4">'Results Sheets SI + YTH'!$1:$6</definedName>
  </definedNames>
  <calcPr calcId="162913"/>
</workbook>
</file>

<file path=xl/calcChain.xml><?xml version="1.0" encoding="utf-8"?>
<calcChain xmlns="http://schemas.openxmlformats.org/spreadsheetml/2006/main">
  <c r="I45" i="5" l="1"/>
  <c r="I15" i="5"/>
  <c r="I48" i="5" l="1"/>
  <c r="I49" i="5"/>
  <c r="I50" i="5"/>
  <c r="I51" i="5"/>
  <c r="I52" i="5"/>
  <c r="I53" i="5"/>
  <c r="I54" i="5"/>
  <c r="I55" i="5"/>
  <c r="I56" i="5"/>
  <c r="I57" i="5"/>
  <c r="I58" i="5"/>
  <c r="I4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7" i="5"/>
  <c r="A88" i="6" l="1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L88" i="6" l="1"/>
  <c r="L87" i="6"/>
  <c r="L86" i="6"/>
  <c r="P86" i="6" s="1"/>
  <c r="V86" i="6" s="1"/>
  <c r="L85" i="6"/>
  <c r="L84" i="6"/>
  <c r="P84" i="6" s="1"/>
  <c r="V84" i="6" s="1"/>
  <c r="L83" i="6"/>
  <c r="L82" i="6"/>
  <c r="P82" i="6" s="1"/>
  <c r="V82" i="6" s="1"/>
  <c r="L81" i="6"/>
  <c r="L80" i="6"/>
  <c r="L79" i="6"/>
  <c r="L78" i="6"/>
  <c r="P78" i="6" s="1"/>
  <c r="V78" i="6" s="1"/>
  <c r="L77" i="6"/>
  <c r="L76" i="6"/>
  <c r="P76" i="6" s="1"/>
  <c r="V76" i="6" s="1"/>
  <c r="L75" i="6"/>
  <c r="I88" i="6"/>
  <c r="P88" i="6" s="1"/>
  <c r="V88" i="6" s="1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3" i="6"/>
  <c r="L73" i="6"/>
  <c r="N88" i="6"/>
  <c r="N87" i="6"/>
  <c r="N86" i="6"/>
  <c r="P85" i="6"/>
  <c r="V85" i="6" s="1"/>
  <c r="N85" i="6"/>
  <c r="N84" i="6"/>
  <c r="N83" i="6"/>
  <c r="P83" i="6"/>
  <c r="V83" i="6" s="1"/>
  <c r="N82" i="6"/>
  <c r="N81" i="6"/>
  <c r="N80" i="6"/>
  <c r="P80" i="6"/>
  <c r="V80" i="6" s="1"/>
  <c r="N79" i="6"/>
  <c r="N78" i="6"/>
  <c r="P77" i="6"/>
  <c r="V77" i="6" s="1"/>
  <c r="N77" i="6"/>
  <c r="N76" i="6"/>
  <c r="N75" i="6"/>
  <c r="N73" i="6"/>
  <c r="N58" i="6"/>
  <c r="L58" i="6"/>
  <c r="I58" i="6"/>
  <c r="P58" i="6" s="1"/>
  <c r="V58" i="6" s="1"/>
  <c r="N57" i="6"/>
  <c r="L57" i="6"/>
  <c r="P57" i="6" s="1"/>
  <c r="V57" i="6" s="1"/>
  <c r="I57" i="6"/>
  <c r="N56" i="6"/>
  <c r="L56" i="6"/>
  <c r="I56" i="6"/>
  <c r="P55" i="6"/>
  <c r="V55" i="6" s="1"/>
  <c r="N55" i="6"/>
  <c r="L55" i="6"/>
  <c r="I55" i="6"/>
  <c r="N54" i="6"/>
  <c r="L54" i="6"/>
  <c r="I54" i="6"/>
  <c r="P54" i="6" s="1"/>
  <c r="V54" i="6" s="1"/>
  <c r="N53" i="6"/>
  <c r="L53" i="6"/>
  <c r="I53" i="6"/>
  <c r="N52" i="6"/>
  <c r="L52" i="6"/>
  <c r="I52" i="6"/>
  <c r="P52" i="6" s="1"/>
  <c r="V52" i="6" s="1"/>
  <c r="N51" i="6"/>
  <c r="L51" i="6"/>
  <c r="I51" i="6"/>
  <c r="P51" i="6" s="1"/>
  <c r="V51" i="6" s="1"/>
  <c r="N50" i="6"/>
  <c r="L50" i="6"/>
  <c r="I50" i="6"/>
  <c r="N49" i="6"/>
  <c r="L49" i="6"/>
  <c r="I49" i="6"/>
  <c r="N48" i="6"/>
  <c r="L48" i="6"/>
  <c r="I48" i="6"/>
  <c r="P48" i="6" s="1"/>
  <c r="V48" i="6" s="1"/>
  <c r="N47" i="6"/>
  <c r="L47" i="6"/>
  <c r="I47" i="6"/>
  <c r="P47" i="6" s="1"/>
  <c r="V47" i="6" s="1"/>
  <c r="N46" i="6"/>
  <c r="L46" i="6"/>
  <c r="I46" i="6"/>
  <c r="P46" i="6" s="1"/>
  <c r="V46" i="6" s="1"/>
  <c r="N45" i="6"/>
  <c r="L45" i="6"/>
  <c r="I45" i="6"/>
  <c r="N43" i="6"/>
  <c r="L43" i="6"/>
  <c r="I43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N13" i="6"/>
  <c r="L13" i="6"/>
  <c r="I13" i="6"/>
  <c r="P13" i="6" s="1"/>
  <c r="L58" i="5"/>
  <c r="L57" i="5"/>
  <c r="L56" i="5"/>
  <c r="L55" i="5"/>
  <c r="L54" i="5"/>
  <c r="L53" i="5"/>
  <c r="L52" i="5"/>
  <c r="L51" i="5"/>
  <c r="L50" i="5"/>
  <c r="L49" i="5"/>
  <c r="L48" i="5"/>
  <c r="L47" i="5"/>
  <c r="N55" i="5"/>
  <c r="N49" i="5"/>
  <c r="N47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45" i="5"/>
  <c r="L15" i="5"/>
  <c r="N15" i="5"/>
  <c r="N22" i="5" l="1"/>
  <c r="N24" i="5"/>
  <c r="P50" i="6"/>
  <c r="V50" i="6" s="1"/>
  <c r="P53" i="6"/>
  <c r="V53" i="6" s="1"/>
  <c r="P45" i="6"/>
  <c r="V45" i="6" s="1"/>
  <c r="N45" i="5"/>
  <c r="P73" i="6"/>
  <c r="V73" i="6" s="1"/>
  <c r="P43" i="6"/>
  <c r="V43" i="6" s="1"/>
  <c r="P81" i="6"/>
  <c r="V81" i="6" s="1"/>
  <c r="P75" i="6"/>
  <c r="V75" i="6" s="1"/>
  <c r="P87" i="6"/>
  <c r="V87" i="6" s="1"/>
  <c r="P79" i="6"/>
  <c r="V79" i="6" s="1"/>
  <c r="P49" i="6"/>
  <c r="V49" i="6" s="1"/>
  <c r="P56" i="6"/>
  <c r="V56" i="6" s="1"/>
  <c r="P22" i="6"/>
  <c r="V22" i="6" s="1"/>
  <c r="P28" i="6"/>
  <c r="P27" i="6"/>
  <c r="P26" i="6"/>
  <c r="V26" i="6" s="1"/>
  <c r="P25" i="6"/>
  <c r="V25" i="6" s="1"/>
  <c r="P24" i="6"/>
  <c r="V24" i="6" s="1"/>
  <c r="P23" i="6"/>
  <c r="V23" i="6" s="1"/>
  <c r="P21" i="6"/>
  <c r="V21" i="6" s="1"/>
  <c r="P20" i="6"/>
  <c r="V20" i="6" s="1"/>
  <c r="P19" i="6"/>
  <c r="V19" i="6" s="1"/>
  <c r="P18" i="6"/>
  <c r="P17" i="6"/>
  <c r="V17" i="6" s="1"/>
  <c r="P16" i="6"/>
  <c r="V16" i="6" s="1"/>
  <c r="P15" i="6"/>
  <c r="V15" i="6" s="1"/>
  <c r="N48" i="5"/>
  <c r="N56" i="5"/>
  <c r="N50" i="5"/>
  <c r="N30" i="5"/>
  <c r="N53" i="5"/>
  <c r="N28" i="5"/>
  <c r="N23" i="5"/>
  <c r="N25" i="5"/>
  <c r="N17" i="5"/>
  <c r="N18" i="5"/>
  <c r="N19" i="5"/>
  <c r="N20" i="5"/>
  <c r="N21" i="5"/>
  <c r="N26" i="5"/>
  <c r="N27" i="5"/>
  <c r="N29" i="5"/>
  <c r="N58" i="5"/>
  <c r="N57" i="5"/>
  <c r="N54" i="5"/>
  <c r="N52" i="5"/>
  <c r="N51" i="5"/>
  <c r="V28" i="6"/>
  <c r="V27" i="6"/>
  <c r="V18" i="6"/>
  <c r="V13" i="6"/>
  <c r="A18" i="6" l="1"/>
  <c r="A26" i="6"/>
  <c r="A19" i="6"/>
  <c r="A27" i="6"/>
  <c r="A20" i="6"/>
  <c r="A28" i="6"/>
  <c r="A21" i="6"/>
  <c r="A15" i="6"/>
  <c r="A22" i="6"/>
  <c r="A23" i="6"/>
  <c r="A16" i="6"/>
  <c r="A24" i="6"/>
  <c r="A17" i="6"/>
  <c r="A25" i="6"/>
  <c r="I2" i="3"/>
  <c r="R70" i="5"/>
  <c r="R71" i="5"/>
  <c r="R72" i="5"/>
  <c r="R69" i="5"/>
  <c r="T20" i="5"/>
  <c r="T45" i="5" l="1"/>
  <c r="T15" i="5"/>
  <c r="T58" i="5"/>
  <c r="T57" i="5"/>
  <c r="T56" i="5"/>
  <c r="T55" i="5"/>
  <c r="T54" i="5"/>
  <c r="T53" i="5"/>
  <c r="T52" i="5"/>
  <c r="T51" i="5"/>
  <c r="T50" i="5"/>
  <c r="T49" i="5"/>
  <c r="T48" i="5"/>
  <c r="T47" i="5"/>
  <c r="T30" i="5"/>
  <c r="T29" i="5"/>
  <c r="T28" i="5"/>
  <c r="T27" i="5"/>
  <c r="T26" i="5"/>
  <c r="T25" i="5"/>
  <c r="T24" i="5"/>
  <c r="T23" i="5"/>
  <c r="T22" i="5"/>
  <c r="T21" i="5"/>
  <c r="T19" i="5"/>
  <c r="T18" i="5"/>
  <c r="T17" i="5"/>
  <c r="A54" i="5" l="1"/>
  <c r="A53" i="5"/>
  <c r="A49" i="5"/>
  <c r="A47" i="5"/>
  <c r="A52" i="5"/>
  <c r="A51" i="5"/>
  <c r="A56" i="5"/>
  <c r="A58" i="5"/>
  <c r="A50" i="5"/>
  <c r="A57" i="5"/>
  <c r="A48" i="5"/>
  <c r="A55" i="5"/>
  <c r="A17" i="5"/>
  <c r="A29" i="5"/>
  <c r="A28" i="5"/>
  <c r="A27" i="5"/>
  <c r="A19" i="5"/>
  <c r="A26" i="5"/>
  <c r="A18" i="5"/>
  <c r="A25" i="5"/>
  <c r="A24" i="5"/>
  <c r="A23" i="5"/>
  <c r="A30" i="5"/>
  <c r="A22" i="5"/>
  <c r="A21" i="5"/>
  <c r="A20" i="5"/>
</calcChain>
</file>

<file path=xl/sharedStrings.xml><?xml version="1.0" encoding="utf-8"?>
<sst xmlns="http://schemas.openxmlformats.org/spreadsheetml/2006/main" count="229" uniqueCount="84">
  <si>
    <t>eventCoupleId</t>
  </si>
  <si>
    <t>athleteUid</t>
  </si>
  <si>
    <t>gender</t>
  </si>
  <si>
    <t>firstname</t>
  </si>
  <si>
    <t>lastname</t>
  </si>
  <si>
    <t>horseUid</t>
  </si>
  <si>
    <t>horseName</t>
  </si>
  <si>
    <t>status</t>
  </si>
  <si>
    <t>position</t>
  </si>
  <si>
    <t>prize</t>
  </si>
  <si>
    <t>declared</t>
  </si>
  <si>
    <t>RT</t>
  </si>
  <si>
    <t>DQ</t>
  </si>
  <si>
    <t>WD</t>
  </si>
  <si>
    <t>RK</t>
  </si>
  <si>
    <t>You will find an example in the "Example" tab</t>
  </si>
  <si>
    <t>Ranked</t>
  </si>
  <si>
    <t>Retired</t>
  </si>
  <si>
    <t>Eliminated</t>
  </si>
  <si>
    <t>Withdrawn</t>
  </si>
  <si>
    <t>Once completed, please save the "Results sheet" tab as a CSV file (comma or semi-colon separated)</t>
  </si>
  <si>
    <t>Allowed statuses</t>
  </si>
  <si>
    <t>Results import sheet</t>
  </si>
  <si>
    <t>Judge marks are rounded to the first decimal, the overall percentage is rounded to the third decimal.</t>
  </si>
  <si>
    <t>percentage</t>
  </si>
  <si>
    <t>judgeC</t>
  </si>
  <si>
    <t>judgeE</t>
  </si>
  <si>
    <t>P00003451</t>
  </si>
  <si>
    <t>M</t>
  </si>
  <si>
    <r>
      <t xml:space="preserve">Please fill out the columns in the "Results sheet" tab  </t>
    </r>
    <r>
      <rPr>
        <b/>
        <i/>
        <sz val="11"/>
        <color theme="0" tint="-0.34998626667073579"/>
        <rFont val="Calibri"/>
        <family val="2"/>
        <scheme val="minor"/>
      </rPr>
      <t>- you can use the "Entries" download file for UID references</t>
    </r>
  </si>
  <si>
    <t>COUNTRY:</t>
  </si>
  <si>
    <t>INTERMEDIATE I</t>
  </si>
  <si>
    <t>INDIVIDUAL CLASSIFICATION</t>
  </si>
  <si>
    <t>Final Placing</t>
  </si>
  <si>
    <t>Name of Rider</t>
  </si>
  <si>
    <t>Rider's NF</t>
  </si>
  <si>
    <t>Rider's Nationality</t>
  </si>
  <si>
    <t>Name of Horse</t>
  </si>
  <si>
    <t>Judge C</t>
  </si>
  <si>
    <t>Judge E</t>
  </si>
  <si>
    <t>Total points</t>
  </si>
  <si>
    <t># of Errors</t>
  </si>
  <si>
    <t>Team</t>
  </si>
  <si>
    <t>Signature of Judges :</t>
  </si>
  <si>
    <r>
      <t>NOTE</t>
    </r>
    <r>
      <rPr>
        <sz val="10"/>
        <color indexed="14"/>
        <rFont val="Verdana"/>
        <family val="2"/>
      </rPr>
      <t>:</t>
    </r>
    <r>
      <rPr>
        <sz val="10"/>
        <rFont val="Verdana"/>
        <family val="2"/>
      </rPr>
      <t xml:space="preserve"> To be returned after the event by e-mail in Excel format to Andreina Wipraechtiger FEI Solidarity Dept. (andreina.wipraechtiger@fei.org).</t>
    </r>
  </si>
  <si>
    <t>PRIX ST-GEORGES</t>
  </si>
  <si>
    <t>SENIOR II CLASS</t>
  </si>
  <si>
    <t>SENIOR I CLASS</t>
  </si>
  <si>
    <t>YOUTH CLASS</t>
  </si>
  <si>
    <t>DECLARED TEAM CLASSIFICATION</t>
  </si>
  <si>
    <t>Final Score</t>
  </si>
  <si>
    <t>Class</t>
  </si>
  <si>
    <t>Total %</t>
  </si>
  <si>
    <t>Final % after Error deduction</t>
  </si>
  <si>
    <r>
      <t>Error % deduction</t>
    </r>
    <r>
      <rPr>
        <b/>
        <sz val="10"/>
        <color rgb="FFFF0000"/>
        <rFont val="Verdana"/>
        <family val="2"/>
      </rPr>
      <t>*</t>
    </r>
  </si>
  <si>
    <t>*Senior II, Senior I and Youth Classes: 1st Error = minus 0.5% on total percentage score / 2nd Error = minus 1% on total percentage score / 3rd Error = Elimination</t>
  </si>
  <si>
    <t>*Inter I + PSG: 1st Error = minus 2% on total percentage score / 2nd Error = Elimination</t>
  </si>
  <si>
    <t>DATES:</t>
  </si>
  <si>
    <t>FEI Dressage World Challenge</t>
  </si>
  <si>
    <t>Example:</t>
  </si>
  <si>
    <t>Emma Thomson</t>
  </si>
  <si>
    <t>SIN</t>
  </si>
  <si>
    <t>GBR</t>
  </si>
  <si>
    <t>Firebolt</t>
  </si>
  <si>
    <t>x</t>
  </si>
  <si>
    <t>Jane Doe</t>
  </si>
  <si>
    <t>Firefly</t>
  </si>
  <si>
    <t>John Handcock</t>
  </si>
  <si>
    <t>Campari</t>
  </si>
  <si>
    <r>
      <t>Coefficient</t>
    </r>
    <r>
      <rPr>
        <b/>
        <sz val="10"/>
        <color rgb="FFFF0000"/>
        <rFont val="Verdana"/>
        <family val="2"/>
      </rPr>
      <t>*</t>
    </r>
  </si>
  <si>
    <t>*Intermediate I &amp; PSG Coefficient = 1.2 / Senior II &amp; Senior I Coefficient = 1.0 / Youth Coefficient = 1.1</t>
  </si>
  <si>
    <t>Jane</t>
  </si>
  <si>
    <t>Doe</t>
  </si>
  <si>
    <t>2020 FEI DRESSAGE WORLD CHALLENGE</t>
  </si>
  <si>
    <r>
      <t xml:space="preserve">Technical Points </t>
    </r>
    <r>
      <rPr>
        <sz val="7"/>
        <rFont val="Verdana"/>
        <family val="2"/>
      </rPr>
      <t>(with collective mark)</t>
    </r>
  </si>
  <si>
    <t>Quality Marks</t>
  </si>
  <si>
    <t>Technical Score in %</t>
  </si>
  <si>
    <t>JUDGE C (Ground Jury Member):</t>
  </si>
  <si>
    <t>JUDGE E (President of the Jury):</t>
  </si>
  <si>
    <t>JUDGE C (President of the Jury):</t>
  </si>
  <si>
    <t>JUDGE E (Ground Jury Member):</t>
  </si>
  <si>
    <r>
      <t>Collective Marks</t>
    </r>
    <r>
      <rPr>
        <sz val="7"/>
        <rFont val="Verdana"/>
        <family val="2"/>
      </rPr>
      <t xml:space="preserve">
</t>
    </r>
    <r>
      <rPr>
        <sz val="6"/>
        <rFont val="Verdana"/>
        <family val="2"/>
      </rPr>
      <t>Already included in judge' score</t>
    </r>
  </si>
  <si>
    <r>
      <rPr>
        <b/>
        <sz val="7"/>
        <rFont val="Verdana"/>
        <family val="2"/>
      </rPr>
      <t>Collective Marks</t>
    </r>
    <r>
      <rPr>
        <sz val="7"/>
        <rFont val="Verdana"/>
        <family val="2"/>
      </rPr>
      <t xml:space="preserve">
</t>
    </r>
    <r>
      <rPr>
        <sz val="6"/>
        <rFont val="Verdana"/>
        <family val="2"/>
      </rPr>
      <t>Already included in judges' scores (H+J)
See in case of equality</t>
    </r>
  </si>
  <si>
    <t>Quality Score 
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</si>
</sst>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0.000"/>
    <numFmt numFmtId="166" formatCode="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0"/>
      <color rgb="FFFF0000"/>
      <name val="Verdana"/>
      <family val="2"/>
    </font>
    <font>
      <b/>
      <sz val="11"/>
      <name val="Gotham Book"/>
      <family val="3"/>
    </font>
    <font>
      <sz val="11"/>
      <name val="Gotham Book"/>
      <family val="3"/>
    </font>
    <font>
      <sz val="10"/>
      <name val="Gotham Book"/>
      <family val="3"/>
    </font>
    <font>
      <b/>
      <sz val="12"/>
      <name val="Gotham Book"/>
      <family val="3"/>
    </font>
    <font>
      <b/>
      <sz val="10"/>
      <name val="Gotham Book"/>
      <family val="3"/>
    </font>
    <font>
      <sz val="12"/>
      <name val="Gotham Book"/>
      <family val="3"/>
    </font>
    <font>
      <b/>
      <sz val="11"/>
      <name val="Gotham Bold"/>
      <family val="3"/>
    </font>
    <font>
      <b/>
      <sz val="12"/>
      <name val="Gotham Bold"/>
      <family val="3"/>
    </font>
    <font>
      <sz val="10"/>
      <color rgb="FFC00000"/>
      <name val="Verdana"/>
      <family val="2"/>
    </font>
    <font>
      <b/>
      <sz val="11"/>
      <color rgb="FF7C878E"/>
      <name val="Gotham Bold"/>
      <family val="3"/>
    </font>
    <font>
      <b/>
      <sz val="10"/>
      <color rgb="FF7C878E"/>
      <name val="Gotham Bold"/>
      <family val="3"/>
    </font>
    <font>
      <sz val="10"/>
      <color rgb="FF7C878E"/>
      <name val="Gotham Book"/>
      <family val="3"/>
    </font>
    <font>
      <b/>
      <sz val="22"/>
      <color rgb="FF7C878E"/>
      <name val="FEI Bold"/>
      <family val="3"/>
    </font>
    <font>
      <b/>
      <sz val="12"/>
      <color rgb="FF7C878E"/>
      <name val="Gotham Bold"/>
      <family val="3"/>
    </font>
    <font>
      <b/>
      <sz val="16"/>
      <color theme="0"/>
      <name val="FEI Bold"/>
      <family val="3"/>
    </font>
    <font>
      <i/>
      <sz val="8"/>
      <color indexed="55"/>
      <name val="Verdana"/>
      <family val="2"/>
    </font>
    <font>
      <i/>
      <sz val="8"/>
      <color theme="0" tint="-0.34998626667073579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sz val="6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17">
    <xf numFmtId="0" fontId="0" fillId="0" borderId="0" xfId="0"/>
    <xf numFmtId="0" fontId="16" fillId="0" borderId="0" xfId="0" applyFont="1"/>
    <xf numFmtId="0" fontId="0" fillId="33" borderId="0" xfId="0" applyFill="1"/>
    <xf numFmtId="0" fontId="0" fillId="0" borderId="0" xfId="0" applyAlignment="1">
      <alignment horizontal="left"/>
    </xf>
    <xf numFmtId="0" fontId="20" fillId="0" borderId="0" xfId="42" applyFont="1" applyAlignment="1">
      <alignment horizontal="center"/>
    </xf>
    <xf numFmtId="0" fontId="20" fillId="0" borderId="0" xfId="42" applyFont="1"/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2" fillId="0" borderId="0" xfId="42" applyFont="1" applyAlignment="1">
      <alignment horizontal="center"/>
    </xf>
    <xf numFmtId="0" fontId="22" fillId="0" borderId="0" xfId="42" applyFont="1"/>
    <xf numFmtId="0" fontId="22" fillId="0" borderId="0" xfId="42" applyFont="1" applyAlignment="1"/>
    <xf numFmtId="0" fontId="20" fillId="0" borderId="0" xfId="42" applyFont="1" applyBorder="1"/>
    <xf numFmtId="0" fontId="20" fillId="0" borderId="0" xfId="42" applyFont="1" applyAlignment="1"/>
    <xf numFmtId="0" fontId="20" fillId="0" borderId="11" xfId="42" applyFont="1" applyBorder="1"/>
    <xf numFmtId="0" fontId="20" fillId="0" borderId="11" xfId="42" applyFont="1" applyBorder="1" applyAlignment="1"/>
    <xf numFmtId="0" fontId="21" fillId="0" borderId="0" xfId="42" applyFont="1"/>
    <xf numFmtId="0" fontId="20" fillId="0" borderId="12" xfId="42" applyFont="1" applyBorder="1"/>
    <xf numFmtId="0" fontId="22" fillId="0" borderId="0" xfId="42" applyFont="1" applyBorder="1"/>
    <xf numFmtId="0" fontId="23" fillId="0" borderId="0" xfId="42" applyFont="1"/>
    <xf numFmtId="2" fontId="23" fillId="0" borderId="16" xfId="42" applyNumberFormat="1" applyFont="1" applyFill="1" applyBorder="1" applyAlignment="1">
      <alignment horizontal="center" textRotation="90" wrapText="1"/>
    </xf>
    <xf numFmtId="2" fontId="23" fillId="0" borderId="15" xfId="42" applyNumberFormat="1" applyFont="1" applyFill="1" applyBorder="1" applyAlignment="1">
      <alignment horizontal="center" textRotation="90" wrapText="1"/>
    </xf>
    <xf numFmtId="2" fontId="23" fillId="0" borderId="0" xfId="42" applyNumberFormat="1" applyFont="1" applyFill="1" applyBorder="1" applyAlignment="1">
      <alignment horizontal="center" textRotation="90" wrapText="1"/>
    </xf>
    <xf numFmtId="0" fontId="23" fillId="0" borderId="0" xfId="42" applyFont="1" applyAlignment="1"/>
    <xf numFmtId="0" fontId="22" fillId="0" borderId="0" xfId="42" applyFont="1" applyFill="1" applyBorder="1" applyAlignment="1">
      <alignment horizontal="center"/>
    </xf>
    <xf numFmtId="0" fontId="20" fillId="0" borderId="10" xfId="42" applyFont="1" applyBorder="1"/>
    <xf numFmtId="0" fontId="20" fillId="0" borderId="10" xfId="42" applyFont="1" applyBorder="1" applyAlignment="1"/>
    <xf numFmtId="0" fontId="20" fillId="0" borderId="0" xfId="42" applyFont="1" applyBorder="1" applyAlignment="1"/>
    <xf numFmtId="0" fontId="20" fillId="0" borderId="0" xfId="42" applyFont="1" applyFill="1" applyBorder="1" applyAlignment="1">
      <alignment horizontal="center"/>
    </xf>
    <xf numFmtId="0" fontId="20" fillId="0" borderId="0" xfId="42" applyFont="1" applyFill="1" applyBorder="1"/>
    <xf numFmtId="2" fontId="20" fillId="0" borderId="0" xfId="42" applyNumberFormat="1" applyFont="1" applyFill="1" applyBorder="1" applyAlignment="1"/>
    <xf numFmtId="2" fontId="20" fillId="0" borderId="0" xfId="42" applyNumberFormat="1" applyFont="1" applyFill="1" applyBorder="1" applyAlignment="1">
      <alignment horizontal="center"/>
    </xf>
    <xf numFmtId="2" fontId="23" fillId="0" borderId="0" xfId="42" applyNumberFormat="1" applyFont="1" applyFill="1" applyBorder="1" applyAlignment="1">
      <alignment horizontal="center"/>
    </xf>
    <xf numFmtId="164" fontId="22" fillId="0" borderId="0" xfId="42" applyNumberFormat="1" applyFont="1"/>
    <xf numFmtId="0" fontId="22" fillId="0" borderId="0" xfId="42" applyFont="1" applyFill="1" applyBorder="1"/>
    <xf numFmtId="0" fontId="20" fillId="0" borderId="0" xfId="42" applyFont="1" applyBorder="1" applyAlignment="1">
      <alignment horizontal="center"/>
    </xf>
    <xf numFmtId="0" fontId="21" fillId="0" borderId="0" xfId="42" applyFont="1" applyAlignment="1"/>
    <xf numFmtId="0" fontId="29" fillId="0" borderId="0" xfId="42" applyFont="1"/>
    <xf numFmtId="0" fontId="30" fillId="0" borderId="0" xfId="42" applyFont="1"/>
    <xf numFmtId="0" fontId="30" fillId="0" borderId="0" xfId="42" applyFont="1" applyBorder="1" applyAlignment="1">
      <alignment horizontal="center"/>
    </xf>
    <xf numFmtId="0" fontId="30" fillId="0" borderId="0" xfId="42" applyFont="1" applyAlignment="1">
      <alignment horizontal="center"/>
    </xf>
    <xf numFmtId="0" fontId="30" fillId="0" borderId="0" xfId="42" applyFont="1" applyAlignment="1"/>
    <xf numFmtId="0" fontId="32" fillId="0" borderId="0" xfId="42" applyFont="1" applyAlignment="1">
      <alignment horizontal="left"/>
    </xf>
    <xf numFmtId="0" fontId="33" fillId="0" borderId="0" xfId="42" applyFont="1" applyAlignment="1">
      <alignment horizontal="right"/>
    </xf>
    <xf numFmtId="0" fontId="31" fillId="0" borderId="0" xfId="42" applyFont="1"/>
    <xf numFmtId="0" fontId="31" fillId="0" borderId="0" xfId="42" applyFont="1" applyAlignment="1"/>
    <xf numFmtId="0" fontId="34" fillId="0" borderId="11" xfId="42" applyFont="1" applyBorder="1" applyAlignment="1">
      <alignment horizontal="center"/>
    </xf>
    <xf numFmtId="0" fontId="31" fillId="0" borderId="11" xfId="42" applyFont="1" applyBorder="1"/>
    <xf numFmtId="0" fontId="31" fillId="0" borderId="11" xfId="42" applyFont="1" applyBorder="1" applyAlignment="1"/>
    <xf numFmtId="0" fontId="34" fillId="0" borderId="0" xfId="42" applyFont="1"/>
    <xf numFmtId="0" fontId="29" fillId="0" borderId="0" xfId="42" applyFont="1" applyAlignment="1">
      <alignment horizontal="left"/>
    </xf>
    <xf numFmtId="0" fontId="29" fillId="0" borderId="0" xfId="42" applyFont="1" applyBorder="1" applyAlignment="1">
      <alignment horizontal="right"/>
    </xf>
    <xf numFmtId="0" fontId="30" fillId="0" borderId="0" xfId="42" applyFont="1" applyBorder="1"/>
    <xf numFmtId="0" fontId="33" fillId="0" borderId="0" xfId="42" applyFont="1"/>
    <xf numFmtId="0" fontId="32" fillId="0" borderId="0" xfId="42" applyFont="1" applyAlignment="1"/>
    <xf numFmtId="0" fontId="34" fillId="0" borderId="0" xfId="42" applyFont="1" applyAlignment="1"/>
    <xf numFmtId="0" fontId="35" fillId="0" borderId="0" xfId="42" applyFont="1"/>
    <xf numFmtId="0" fontId="36" fillId="0" borderId="0" xfId="42" applyFont="1" applyAlignment="1">
      <alignment horizontal="left"/>
    </xf>
    <xf numFmtId="0" fontId="36" fillId="0" borderId="0" xfId="42" applyFont="1" applyAlignment="1"/>
    <xf numFmtId="0" fontId="29" fillId="0" borderId="0" xfId="42" applyFont="1" applyAlignment="1"/>
    <xf numFmtId="0" fontId="37" fillId="0" borderId="0" xfId="42" applyFont="1"/>
    <xf numFmtId="0" fontId="40" fillId="0" borderId="0" xfId="42" applyFont="1" applyBorder="1"/>
    <xf numFmtId="0" fontId="40" fillId="0" borderId="0" xfId="42" applyFont="1"/>
    <xf numFmtId="0" fontId="38" fillId="0" borderId="0" xfId="42" applyFont="1" applyBorder="1" applyAlignment="1"/>
    <xf numFmtId="0" fontId="39" fillId="0" borderId="0" xfId="42" applyFont="1" applyBorder="1" applyAlignment="1"/>
    <xf numFmtId="0" fontId="38" fillId="0" borderId="0" xfId="42" applyFont="1" applyAlignment="1">
      <alignment horizontal="left"/>
    </xf>
    <xf numFmtId="0" fontId="42" fillId="0" borderId="0" xfId="42" applyFont="1" applyAlignment="1">
      <alignment horizontal="left"/>
    </xf>
    <xf numFmtId="0" fontId="30" fillId="0" borderId="0" xfId="42" applyFont="1" applyBorder="1" applyAlignment="1"/>
    <xf numFmtId="0" fontId="45" fillId="0" borderId="14" xfId="42" applyFont="1" applyBorder="1" applyAlignment="1">
      <alignment vertical="center"/>
    </xf>
    <xf numFmtId="0" fontId="20" fillId="0" borderId="0" xfId="42" applyFont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0" xfId="42" applyNumberFormat="1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2" fontId="25" fillId="0" borderId="14" xfId="42" applyNumberFormat="1" applyFont="1" applyFill="1" applyBorder="1" applyAlignment="1">
      <alignment horizontal="center" vertical="center"/>
    </xf>
    <xf numFmtId="2" fontId="25" fillId="0" borderId="14" xfId="42" applyNumberFormat="1" applyFont="1" applyFill="1" applyBorder="1" applyAlignment="1">
      <alignment vertical="center"/>
    </xf>
    <xf numFmtId="0" fontId="20" fillId="0" borderId="14" xfId="42" applyFont="1" applyBorder="1" applyAlignment="1">
      <alignment vertical="center"/>
    </xf>
    <xf numFmtId="0" fontId="44" fillId="0" borderId="16" xfId="42" applyFont="1" applyFill="1" applyBorder="1" applyAlignment="1">
      <alignment horizontal="center" vertical="center"/>
    </xf>
    <xf numFmtId="0" fontId="22" fillId="0" borderId="17" xfId="42" applyFont="1" applyBorder="1" applyAlignment="1">
      <alignment vertical="center"/>
    </xf>
    <xf numFmtId="0" fontId="22" fillId="0" borderId="0" xfId="42" applyFont="1" applyFill="1" applyBorder="1" applyAlignment="1">
      <alignment horizontal="center" vertical="center"/>
    </xf>
    <xf numFmtId="2" fontId="45" fillId="0" borderId="16" xfId="42" applyNumberFormat="1" applyFont="1" applyBorder="1" applyAlignment="1">
      <alignment horizontal="center" vertical="center"/>
    </xf>
    <xf numFmtId="2" fontId="45" fillId="0" borderId="0" xfId="42" applyNumberFormat="1" applyFont="1" applyFill="1" applyBorder="1" applyAlignment="1">
      <alignment horizontal="center" vertical="center"/>
    </xf>
    <xf numFmtId="0" fontId="45" fillId="0" borderId="0" xfId="42" applyFont="1" applyFill="1" applyBorder="1" applyAlignment="1">
      <alignment horizontal="center" vertical="center"/>
    </xf>
    <xf numFmtId="165" fontId="45" fillId="0" borderId="16" xfId="42" applyNumberFormat="1" applyFont="1" applyBorder="1" applyAlignment="1">
      <alignment horizontal="center" vertical="center"/>
    </xf>
    <xf numFmtId="0" fontId="45" fillId="0" borderId="16" xfId="42" applyFont="1" applyFill="1" applyBorder="1" applyAlignment="1">
      <alignment horizontal="center" vertical="center"/>
    </xf>
    <xf numFmtId="165" fontId="45" fillId="0" borderId="16" xfId="42" applyNumberFormat="1" applyFont="1" applyFill="1" applyBorder="1" applyAlignment="1">
      <alignment horizontal="center" vertical="center"/>
    </xf>
    <xf numFmtId="1" fontId="45" fillId="0" borderId="16" xfId="42" applyNumberFormat="1" applyFont="1" applyBorder="1" applyAlignment="1">
      <alignment horizontal="center" vertical="center"/>
    </xf>
    <xf numFmtId="1" fontId="22" fillId="0" borderId="0" xfId="42" applyNumberFormat="1" applyFont="1" applyBorder="1" applyAlignment="1">
      <alignment horizontal="center" vertical="center"/>
    </xf>
    <xf numFmtId="0" fontId="22" fillId="0" borderId="0" xfId="42" applyFont="1" applyAlignment="1">
      <alignment vertical="center"/>
    </xf>
    <xf numFmtId="0" fontId="22" fillId="0" borderId="14" xfId="42" applyFont="1" applyBorder="1" applyAlignment="1">
      <alignment horizontal="center" vertical="center"/>
    </xf>
    <xf numFmtId="0" fontId="22" fillId="0" borderId="0" xfId="42" applyFont="1" applyBorder="1" applyAlignment="1">
      <alignment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center" vertical="center"/>
    </xf>
    <xf numFmtId="2" fontId="22" fillId="0" borderId="14" xfId="42" applyNumberFormat="1" applyFont="1" applyBorder="1" applyAlignment="1">
      <alignment horizontal="center" vertical="center"/>
    </xf>
    <xf numFmtId="2" fontId="22" fillId="0" borderId="0" xfId="42" applyNumberFormat="1" applyFont="1" applyFill="1" applyBorder="1" applyAlignment="1">
      <alignment horizontal="center" vertical="center"/>
    </xf>
    <xf numFmtId="165" fontId="22" fillId="0" borderId="14" xfId="42" applyNumberFormat="1" applyFont="1" applyBorder="1" applyAlignment="1">
      <alignment horizontal="center" vertical="center"/>
    </xf>
    <xf numFmtId="165" fontId="22" fillId="0" borderId="14" xfId="42" applyNumberFormat="1" applyFont="1" applyFill="1" applyBorder="1" applyAlignment="1">
      <alignment horizontal="center" vertical="center"/>
    </xf>
    <xf numFmtId="1" fontId="22" fillId="0" borderId="14" xfId="42" applyNumberFormat="1" applyFont="1" applyBorder="1" applyAlignment="1">
      <alignment horizontal="center" vertical="center"/>
    </xf>
    <xf numFmtId="165" fontId="22" fillId="0" borderId="16" xfId="42" applyNumberFormat="1" applyFont="1" applyFill="1" applyBorder="1" applyAlignment="1">
      <alignment horizontal="center" vertical="center"/>
    </xf>
    <xf numFmtId="1" fontId="22" fillId="0" borderId="0" xfId="42" applyNumberFormat="1" applyFont="1" applyFill="1" applyBorder="1" applyAlignment="1">
      <alignment horizontal="center" vertical="center"/>
    </xf>
    <xf numFmtId="0" fontId="37" fillId="0" borderId="0" xfId="42" applyFont="1" applyAlignment="1">
      <alignment vertical="center"/>
    </xf>
    <xf numFmtId="0" fontId="20" fillId="0" borderId="0" xfId="42" applyFont="1" applyAlignment="1">
      <alignment vertical="center"/>
    </xf>
    <xf numFmtId="2" fontId="23" fillId="0" borderId="0" xfId="42" applyNumberFormat="1" applyFont="1" applyFill="1" applyBorder="1" applyAlignment="1">
      <alignment horizontal="center" textRotation="90" wrapText="1"/>
    </xf>
    <xf numFmtId="2" fontId="22" fillId="0" borderId="0" xfId="42" applyNumberFormat="1" applyFont="1" applyAlignment="1">
      <alignment vertical="center"/>
    </xf>
    <xf numFmtId="2" fontId="22" fillId="0" borderId="0" xfId="42" applyNumberFormat="1" applyFont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/>
    <xf numFmtId="0" fontId="26" fillId="0" borderId="0" xfId="42" applyFont="1" applyAlignment="1"/>
    <xf numFmtId="0" fontId="22" fillId="0" borderId="14" xfId="42" applyFont="1" applyFill="1" applyBorder="1" applyAlignment="1">
      <alignment horizontal="center" vertical="center"/>
    </xf>
    <xf numFmtId="0" fontId="30" fillId="0" borderId="0" xfId="42" applyFont="1" applyBorder="1" applyAlignment="1"/>
    <xf numFmtId="2" fontId="47" fillId="0" borderId="22" xfId="42" applyNumberFormat="1" applyFont="1" applyFill="1" applyBorder="1" applyAlignment="1">
      <alignment horizontal="center" textRotation="90" wrapText="1"/>
    </xf>
    <xf numFmtId="2" fontId="46" fillId="0" borderId="0" xfId="42" applyNumberFormat="1" applyFont="1" applyFill="1" applyBorder="1" applyAlignment="1">
      <alignment horizontal="center" vertical="center"/>
    </xf>
    <xf numFmtId="0" fontId="30" fillId="0" borderId="0" xfId="42" applyFont="1" applyBorder="1" applyAlignment="1"/>
    <xf numFmtId="0" fontId="31" fillId="0" borderId="0" xfId="42" applyFont="1" applyBorder="1" applyAlignment="1"/>
    <xf numFmtId="0" fontId="22" fillId="0" borderId="14" xfId="42" applyFont="1" applyFill="1" applyBorder="1" applyAlignment="1">
      <alignment horizontal="center" vertical="center"/>
    </xf>
    <xf numFmtId="2" fontId="23" fillId="0" borderId="16" xfId="42" applyNumberFormat="1" applyFont="1" applyFill="1" applyBorder="1" applyAlignment="1">
      <alignment horizontal="center" textRotation="90" wrapText="1"/>
    </xf>
    <xf numFmtId="0" fontId="20" fillId="35" borderId="0" xfId="42" applyFont="1" applyFill="1" applyBorder="1" applyAlignment="1">
      <alignment horizontal="center"/>
    </xf>
    <xf numFmtId="2" fontId="47" fillId="35" borderId="22" xfId="42" applyNumberFormat="1" applyFont="1" applyFill="1" applyBorder="1" applyAlignment="1">
      <alignment horizontal="center" textRotation="90" wrapText="1"/>
    </xf>
    <xf numFmtId="2" fontId="47" fillId="35" borderId="23" xfId="42" applyNumberFormat="1" applyFont="1" applyFill="1" applyBorder="1" applyAlignment="1">
      <alignment horizontal="center" textRotation="90" wrapText="1"/>
    </xf>
    <xf numFmtId="2" fontId="23" fillId="35" borderId="0" xfId="42" applyNumberFormat="1" applyFont="1" applyFill="1" applyBorder="1" applyAlignment="1">
      <alignment horizontal="center" textRotation="90" wrapText="1"/>
    </xf>
    <xf numFmtId="0" fontId="29" fillId="0" borderId="0" xfId="42" applyFont="1" applyBorder="1" applyAlignment="1"/>
    <xf numFmtId="0" fontId="33" fillId="0" borderId="0" xfId="42" applyFont="1" applyBorder="1" applyAlignment="1"/>
    <xf numFmtId="0" fontId="23" fillId="0" borderId="0" xfId="42" applyFont="1" applyBorder="1" applyAlignment="1">
      <alignment horizontal="center"/>
    </xf>
    <xf numFmtId="0" fontId="49" fillId="0" borderId="11" xfId="42" applyFont="1" applyFill="1" applyBorder="1" applyAlignment="1">
      <alignment horizontal="center" vertical="center"/>
    </xf>
    <xf numFmtId="0" fontId="49" fillId="0" borderId="0" xfId="42" applyNumberFormat="1" applyFont="1" applyFill="1" applyBorder="1" applyAlignment="1">
      <alignment horizontal="center" vertical="center"/>
    </xf>
    <xf numFmtId="0" fontId="29" fillId="0" borderId="0" xfId="42" applyFont="1" applyBorder="1" applyAlignment="1">
      <alignment horizontal="left"/>
    </xf>
    <xf numFmtId="165" fontId="20" fillId="0" borderId="0" xfId="42" applyNumberFormat="1" applyFont="1"/>
    <xf numFmtId="166" fontId="48" fillId="0" borderId="14" xfId="42" applyNumberFormat="1" applyFont="1" applyFill="1" applyBorder="1" applyAlignment="1">
      <alignment horizontal="center" vertical="center"/>
    </xf>
    <xf numFmtId="166" fontId="46" fillId="0" borderId="14" xfId="42" applyNumberFormat="1" applyFont="1" applyFill="1" applyBorder="1" applyAlignment="1">
      <alignment horizontal="center" vertical="center"/>
    </xf>
    <xf numFmtId="0" fontId="50" fillId="0" borderId="17" xfId="42" applyFont="1" applyBorder="1" applyAlignment="1">
      <alignment vertical="center"/>
    </xf>
    <xf numFmtId="0" fontId="50" fillId="0" borderId="0" xfId="42" applyFont="1" applyFill="1" applyBorder="1" applyAlignment="1">
      <alignment horizontal="center" vertical="center"/>
    </xf>
    <xf numFmtId="166" fontId="45" fillId="0" borderId="16" xfId="42" applyNumberFormat="1" applyFont="1" applyFill="1" applyBorder="1" applyAlignment="1">
      <alignment horizontal="center" vertical="center"/>
    </xf>
    <xf numFmtId="0" fontId="24" fillId="0" borderId="0" xfId="42" applyFont="1" applyBorder="1" applyAlignment="1">
      <alignment vertical="top" wrapText="1"/>
    </xf>
    <xf numFmtId="166" fontId="45" fillId="0" borderId="16" xfId="42" applyNumberFormat="1" applyFont="1" applyBorder="1" applyAlignment="1">
      <alignment horizontal="center" vertical="center"/>
    </xf>
    <xf numFmtId="165" fontId="20" fillId="0" borderId="0" xfId="42" applyNumberFormat="1" applyFont="1" applyAlignment="1"/>
    <xf numFmtId="165" fontId="48" fillId="0" borderId="0" xfId="42" applyNumberFormat="1" applyFont="1" applyFill="1" applyBorder="1" applyAlignment="1">
      <alignment horizontal="center" vertical="center"/>
    </xf>
    <xf numFmtId="165" fontId="20" fillId="0" borderId="16" xfId="42" applyNumberFormat="1" applyFont="1" applyFill="1" applyBorder="1" applyAlignment="1">
      <alignment horizontal="center" vertical="center"/>
    </xf>
    <xf numFmtId="165" fontId="46" fillId="0" borderId="0" xfId="42" applyNumberFormat="1" applyFont="1" applyFill="1" applyBorder="1" applyAlignment="1">
      <alignment horizontal="center" vertical="center"/>
    </xf>
    <xf numFmtId="165" fontId="20" fillId="0" borderId="0" xfId="42" applyNumberFormat="1" applyFont="1" applyBorder="1"/>
    <xf numFmtId="165" fontId="22" fillId="0" borderId="0" xfId="42" applyNumberFormat="1" applyFont="1"/>
    <xf numFmtId="165" fontId="22" fillId="0" borderId="10" xfId="42" applyNumberFormat="1" applyFont="1" applyBorder="1"/>
    <xf numFmtId="165" fontId="22" fillId="0" borderId="0" xfId="42" applyNumberFormat="1" applyFont="1" applyBorder="1"/>
    <xf numFmtId="165" fontId="20" fillId="0" borderId="16" xfId="42" applyNumberFormat="1" applyFont="1" applyBorder="1" applyAlignment="1">
      <alignment horizontal="center" vertical="center"/>
    </xf>
    <xf numFmtId="166" fontId="20" fillId="0" borderId="16" xfId="42" applyNumberFormat="1" applyFont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center"/>
    </xf>
    <xf numFmtId="2" fontId="47" fillId="0" borderId="23" xfId="42" applyNumberFormat="1" applyFont="1" applyFill="1" applyBorder="1" applyAlignment="1">
      <alignment horizontal="center" textRotation="90" wrapText="1"/>
    </xf>
    <xf numFmtId="0" fontId="22" fillId="0" borderId="16" xfId="42" applyFont="1" applyBorder="1" applyAlignment="1" applyProtection="1">
      <alignment horizontal="center" vertical="center"/>
      <protection locked="0"/>
    </xf>
    <xf numFmtId="0" fontId="22" fillId="0" borderId="17" xfId="42" applyFont="1" applyBorder="1" applyAlignment="1" applyProtection="1">
      <alignment vertical="center"/>
      <protection locked="0"/>
    </xf>
    <xf numFmtId="0" fontId="22" fillId="0" borderId="15" xfId="42" applyFont="1" applyFill="1" applyBorder="1" applyAlignment="1" applyProtection="1">
      <alignment horizontal="left" vertical="center"/>
      <protection locked="0"/>
    </xf>
    <xf numFmtId="0" fontId="22" fillId="0" borderId="16" xfId="42" applyFont="1" applyFill="1" applyBorder="1" applyAlignment="1" applyProtection="1">
      <alignment horizontal="center" vertical="center"/>
      <protection locked="0"/>
    </xf>
    <xf numFmtId="0" fontId="22" fillId="0" borderId="16" xfId="42" applyFont="1" applyFill="1" applyBorder="1" applyAlignment="1" applyProtection="1">
      <alignment horizontal="left" vertical="center"/>
      <protection locked="0"/>
    </xf>
    <xf numFmtId="0" fontId="22" fillId="0" borderId="0" xfId="42" applyFont="1" applyFill="1" applyBorder="1" applyAlignment="1" applyProtection="1">
      <alignment horizontal="center" vertical="center"/>
      <protection locked="0"/>
    </xf>
    <xf numFmtId="166" fontId="22" fillId="0" borderId="16" xfId="42" applyNumberFormat="1" applyFont="1" applyFill="1" applyBorder="1" applyAlignment="1" applyProtection="1">
      <alignment horizontal="center" vertical="center"/>
      <protection locked="0"/>
    </xf>
    <xf numFmtId="0" fontId="21" fillId="0" borderId="0" xfId="42" applyFont="1" applyProtection="1">
      <protection locked="0"/>
    </xf>
    <xf numFmtId="0" fontId="20" fillId="0" borderId="0" xfId="42" applyFont="1" applyProtection="1">
      <protection locked="0"/>
    </xf>
    <xf numFmtId="166" fontId="20" fillId="0" borderId="0" xfId="42" applyNumberFormat="1" applyFont="1" applyProtection="1">
      <protection locked="0"/>
    </xf>
    <xf numFmtId="0" fontId="23" fillId="0" borderId="0" xfId="42" applyFont="1" applyProtection="1">
      <protection locked="0"/>
    </xf>
    <xf numFmtId="0" fontId="20" fillId="0" borderId="10" xfId="42" applyFont="1" applyBorder="1" applyProtection="1">
      <protection locked="0"/>
    </xf>
    <xf numFmtId="0" fontId="20" fillId="0" borderId="0" xfId="42" applyFont="1" applyBorder="1" applyProtection="1">
      <protection locked="0"/>
    </xf>
    <xf numFmtId="0" fontId="37" fillId="0" borderId="0" xfId="42" applyFont="1" applyProtection="1">
      <protection locked="0"/>
    </xf>
    <xf numFmtId="166" fontId="22" fillId="0" borderId="0" xfId="42" applyNumberFormat="1" applyFont="1" applyProtection="1">
      <protection locked="0"/>
    </xf>
    <xf numFmtId="0" fontId="22" fillId="0" borderId="10" xfId="42" applyFont="1" applyBorder="1" applyProtection="1">
      <protection locked="0"/>
    </xf>
    <xf numFmtId="0" fontId="22" fillId="0" borderId="0" xfId="42" applyFont="1" applyBorder="1" applyProtection="1">
      <protection locked="0"/>
    </xf>
    <xf numFmtId="2" fontId="22" fillId="0" borderId="16" xfId="42" applyNumberFormat="1" applyFont="1" applyBorder="1" applyAlignment="1" applyProtection="1">
      <alignment horizontal="center" vertical="center"/>
      <protection locked="0"/>
    </xf>
    <xf numFmtId="2" fontId="22" fillId="0" borderId="0" xfId="42" applyNumberFormat="1" applyFont="1" applyFill="1" applyBorder="1" applyAlignment="1" applyProtection="1">
      <alignment horizontal="center" vertical="center"/>
      <protection locked="0"/>
    </xf>
    <xf numFmtId="1" fontId="22" fillId="0" borderId="16" xfId="42" applyNumberFormat="1" applyFont="1" applyBorder="1" applyAlignment="1" applyProtection="1">
      <alignment horizontal="center" vertical="center"/>
      <protection locked="0"/>
    </xf>
    <xf numFmtId="2" fontId="22" fillId="0" borderId="16" xfId="42" applyNumberFormat="1" applyFont="1" applyFill="1" applyBorder="1" applyAlignment="1" applyProtection="1">
      <alignment horizontal="center" vertical="center"/>
      <protection locked="0"/>
    </xf>
    <xf numFmtId="1" fontId="22" fillId="0" borderId="16" xfId="42" applyNumberFormat="1" applyFont="1" applyFill="1" applyBorder="1" applyAlignment="1" applyProtection="1">
      <alignment horizontal="center" vertical="center"/>
      <protection locked="0"/>
    </xf>
    <xf numFmtId="166" fontId="22" fillId="0" borderId="16" xfId="42" applyNumberFormat="1" applyFont="1" applyBorder="1" applyAlignment="1" applyProtection="1">
      <alignment horizontal="center" vertical="center"/>
      <protection locked="0"/>
    </xf>
    <xf numFmtId="2" fontId="22" fillId="0" borderId="0" xfId="42" applyNumberFormat="1" applyFont="1" applyAlignment="1" applyProtection="1">
      <alignment vertical="center"/>
      <protection locked="0"/>
    </xf>
    <xf numFmtId="166" fontId="20" fillId="0" borderId="16" xfId="42" applyNumberFormat="1" applyFont="1" applyFill="1" applyBorder="1" applyAlignment="1" applyProtection="1">
      <alignment horizontal="center" vertical="center"/>
      <protection locked="0"/>
    </xf>
    <xf numFmtId="0" fontId="20" fillId="0" borderId="16" xfId="42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Alignment="1" applyProtection="1">
      <alignment horizontal="center" vertical="center"/>
      <protection locked="0"/>
    </xf>
    <xf numFmtId="2" fontId="20" fillId="0" borderId="0" xfId="42" applyNumberFormat="1" applyFont="1" applyFill="1" applyBorder="1" applyAlignment="1" applyProtection="1">
      <alignment horizontal="center" vertical="center"/>
      <protection locked="0"/>
    </xf>
    <xf numFmtId="1" fontId="20" fillId="0" borderId="16" xfId="42" applyNumberFormat="1" applyFont="1" applyBorder="1" applyAlignment="1" applyProtection="1">
      <alignment horizontal="center" vertical="center"/>
      <protection locked="0"/>
    </xf>
    <xf numFmtId="1" fontId="20" fillId="0" borderId="16" xfId="42" applyNumberFormat="1" applyFont="1" applyFill="1" applyBorder="1" applyAlignment="1" applyProtection="1">
      <alignment horizontal="center" vertical="center"/>
      <protection locked="0"/>
    </xf>
    <xf numFmtId="166" fontId="20" fillId="0" borderId="16" xfId="42" applyNumberFormat="1" applyFont="1" applyBorder="1" applyAlignment="1" applyProtection="1">
      <alignment horizontal="center" vertical="center"/>
      <protection locked="0"/>
    </xf>
    <xf numFmtId="166" fontId="20" fillId="0" borderId="0" xfId="42" applyNumberFormat="1" applyFont="1" applyFill="1" applyBorder="1" applyAlignment="1" applyProtection="1">
      <alignment horizontal="center" vertical="center"/>
      <protection locked="0"/>
    </xf>
    <xf numFmtId="0" fontId="20" fillId="0" borderId="16" xfId="42" applyFont="1" applyBorder="1" applyAlignment="1" applyProtection="1">
      <alignment horizontal="center" vertical="center"/>
      <protection locked="0"/>
    </xf>
    <xf numFmtId="0" fontId="20" fillId="0" borderId="17" xfId="42" applyFont="1" applyBorder="1" applyAlignment="1" applyProtection="1">
      <alignment vertical="center"/>
      <protection locked="0"/>
    </xf>
    <xf numFmtId="0" fontId="20" fillId="0" borderId="15" xfId="42" applyFont="1" applyFill="1" applyBorder="1" applyAlignment="1" applyProtection="1">
      <alignment horizontal="left" vertical="center"/>
      <protection locked="0"/>
    </xf>
    <xf numFmtId="0" fontId="20" fillId="0" borderId="16" xfId="42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3" fillId="34" borderId="0" xfId="18" applyFont="1" applyFill="1" applyAlignment="1">
      <alignment horizontal="center"/>
    </xf>
    <xf numFmtId="0" fontId="41" fillId="0" borderId="0" xfId="42" applyFont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12" xfId="42" applyFont="1" applyBorder="1" applyAlignment="1">
      <alignment horizontal="center" vertical="center" wrapText="1"/>
    </xf>
    <xf numFmtId="0" fontId="24" fillId="0" borderId="20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4" fillId="0" borderId="0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4" fillId="0" borderId="22" xfId="42" applyFont="1" applyBorder="1" applyAlignment="1">
      <alignment horizontal="center" vertical="center" wrapText="1"/>
    </xf>
    <xf numFmtId="0" fontId="24" fillId="0" borderId="11" xfId="42" applyFont="1" applyBorder="1" applyAlignment="1">
      <alignment horizontal="center" vertical="center" wrapText="1"/>
    </xf>
    <xf numFmtId="0" fontId="24" fillId="0" borderId="23" xfId="42" applyFont="1" applyBorder="1" applyAlignment="1">
      <alignment horizontal="center" vertical="center" wrapText="1"/>
    </xf>
    <xf numFmtId="0" fontId="26" fillId="0" borderId="0" xfId="42" applyFont="1" applyAlignment="1">
      <alignment horizontal="left"/>
    </xf>
    <xf numFmtId="0" fontId="20" fillId="0" borderId="0" xfId="42" applyFont="1" applyAlignment="1">
      <alignment horizontal="left"/>
    </xf>
    <xf numFmtId="2" fontId="23" fillId="0" borderId="16" xfId="42" applyNumberFormat="1" applyFont="1" applyFill="1" applyBorder="1" applyAlignment="1">
      <alignment horizont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23" fillId="0" borderId="20" xfId="42" applyFont="1" applyFill="1" applyBorder="1" applyAlignment="1">
      <alignment horizontal="center" vertical="center"/>
    </xf>
    <xf numFmtId="0" fontId="20" fillId="0" borderId="18" xfId="42" applyFont="1" applyBorder="1" applyAlignment="1">
      <alignment horizontal="center"/>
    </xf>
    <xf numFmtId="0" fontId="20" fillId="0" borderId="17" xfId="42" applyFont="1" applyBorder="1" applyAlignment="1">
      <alignment horizontal="center"/>
    </xf>
    <xf numFmtId="2" fontId="23" fillId="0" borderId="24" xfId="42" applyNumberFormat="1" applyFont="1" applyFill="1" applyBorder="1" applyAlignment="1">
      <alignment horizontal="center" textRotation="90" wrapText="1"/>
    </xf>
    <xf numFmtId="2" fontId="23" fillId="0" borderId="25" xfId="42" applyNumberFormat="1" applyFont="1" applyFill="1" applyBorder="1" applyAlignment="1">
      <alignment horizontal="center" textRotation="90" wrapText="1"/>
    </xf>
    <xf numFmtId="0" fontId="23" fillId="35" borderId="19" xfId="42" applyFont="1" applyFill="1" applyBorder="1" applyAlignment="1">
      <alignment horizontal="center" vertical="center"/>
    </xf>
    <xf numFmtId="0" fontId="23" fillId="35" borderId="20" xfId="42" applyFont="1" applyFill="1" applyBorder="1" applyAlignment="1">
      <alignment horizontal="center" vertical="center"/>
    </xf>
    <xf numFmtId="165" fontId="22" fillId="0" borderId="16" xfId="42" applyNumberFormat="1" applyFont="1" applyBorder="1" applyAlignment="1">
      <alignment horizontal="center" vertical="center"/>
    </xf>
    <xf numFmtId="0" fontId="22" fillId="0" borderId="16" xfId="42" applyFont="1" applyFill="1" applyBorder="1" applyAlignment="1" applyProtection="1">
      <alignment horizontal="center" vertical="center"/>
      <protection locked="0"/>
    </xf>
    <xf numFmtId="0" fontId="26" fillId="0" borderId="0" xfId="42" applyFont="1" applyAlignment="1">
      <alignment horizontal="left" vertical="center"/>
    </xf>
    <xf numFmtId="0" fontId="20" fillId="0" borderId="0" xfId="42" applyFont="1" applyAlignment="1">
      <alignment horizontal="left" vertical="center"/>
    </xf>
    <xf numFmtId="1" fontId="22" fillId="0" borderId="16" xfId="42" applyNumberFormat="1" applyFont="1" applyBorder="1" applyAlignment="1" applyProtection="1">
      <alignment horizontal="center" vertical="center"/>
      <protection locked="0"/>
    </xf>
    <xf numFmtId="2" fontId="23" fillId="0" borderId="13" xfId="42" applyNumberFormat="1" applyFont="1" applyFill="1" applyBorder="1" applyAlignment="1">
      <alignment horizontal="center" textRotation="90" wrapText="1"/>
    </xf>
    <xf numFmtId="2" fontId="23" fillId="0" borderId="14" xfId="42" applyNumberFormat="1" applyFont="1" applyFill="1" applyBorder="1" applyAlignment="1">
      <alignment horizontal="center" textRotation="90" wrapText="1"/>
    </xf>
    <xf numFmtId="2" fontId="23" fillId="0" borderId="15" xfId="42" applyNumberFormat="1" applyFont="1" applyFill="1" applyBorder="1" applyAlignment="1">
      <alignment horizontal="center" textRotation="90" wrapText="1"/>
    </xf>
    <xf numFmtId="0" fontId="22" fillId="0" borderId="16" xfId="42" applyFont="1" applyBorder="1" applyAlignment="1" applyProtection="1">
      <alignment horizontal="center" vertical="center"/>
      <protection locked="0"/>
    </xf>
    <xf numFmtId="0" fontId="20" fillId="0" borderId="0" xfId="42" applyFont="1" applyAlignment="1">
      <alignment horizontal="center"/>
    </xf>
    <xf numFmtId="0" fontId="24" fillId="0" borderId="24" xfId="42" applyFont="1" applyBorder="1" applyAlignment="1">
      <alignment horizontal="center" vertical="top" wrapText="1"/>
    </xf>
    <xf numFmtId="0" fontId="24" fillId="0" borderId="17" xfId="42" applyFont="1" applyBorder="1" applyAlignment="1">
      <alignment horizontal="center" vertical="top" wrapText="1"/>
    </xf>
    <xf numFmtId="0" fontId="24" fillId="0" borderId="25" xfId="42" applyFont="1" applyBorder="1" applyAlignment="1">
      <alignment horizontal="center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G6" sqref="G6"/>
    </sheetView>
  </sheetViews>
  <sheetFormatPr defaultRowHeight="14.4" x14ac:dyDescent="0.3"/>
  <cols>
    <col min="1" max="1" width="17.33203125" customWidth="1"/>
    <col min="9" max="9" width="20.109375" customWidth="1"/>
  </cols>
  <sheetData>
    <row r="1" spans="1:9" ht="20.399999999999999" x14ac:dyDescent="0.35">
      <c r="A1" s="182" t="s">
        <v>58</v>
      </c>
      <c r="B1" s="182"/>
      <c r="C1" s="182"/>
      <c r="D1" s="182"/>
      <c r="E1" s="182"/>
      <c r="F1" s="182"/>
      <c r="G1" s="182"/>
      <c r="H1" s="182"/>
      <c r="I1" s="182"/>
    </row>
    <row r="2" spans="1:9" ht="20.399999999999999" x14ac:dyDescent="0.35">
      <c r="A2" s="182" t="s">
        <v>22</v>
      </c>
      <c r="B2" s="182"/>
      <c r="C2" s="182"/>
      <c r="D2" s="182"/>
      <c r="E2" s="182"/>
      <c r="F2" s="182"/>
      <c r="G2" s="182"/>
      <c r="H2" s="182"/>
      <c r="I2" s="182"/>
    </row>
    <row r="4" spans="1:9" x14ac:dyDescent="0.3">
      <c r="A4" s="181" t="s">
        <v>29</v>
      </c>
      <c r="B4" s="181"/>
      <c r="C4" s="181"/>
      <c r="D4" s="181"/>
      <c r="E4" s="181"/>
      <c r="F4" s="181"/>
      <c r="G4" s="181"/>
      <c r="H4" s="181"/>
      <c r="I4" s="181"/>
    </row>
    <row r="5" spans="1:9" x14ac:dyDescent="0.3">
      <c r="A5" s="180" t="s">
        <v>15</v>
      </c>
      <c r="B5" s="180"/>
      <c r="C5" s="180"/>
      <c r="D5" s="180"/>
      <c r="E5" s="180"/>
      <c r="F5" s="180"/>
      <c r="G5" s="180"/>
      <c r="H5" s="180"/>
      <c r="I5" s="180"/>
    </row>
    <row r="6" spans="1:9" x14ac:dyDescent="0.3">
      <c r="A6" s="3"/>
      <c r="B6" s="3"/>
      <c r="C6" s="3"/>
      <c r="D6" s="3"/>
      <c r="E6" s="3"/>
      <c r="F6" s="3"/>
      <c r="G6" s="3"/>
      <c r="H6" s="3"/>
      <c r="I6" s="3"/>
    </row>
    <row r="7" spans="1:9" x14ac:dyDescent="0.3">
      <c r="A7" s="180" t="s">
        <v>23</v>
      </c>
      <c r="B7" s="180"/>
      <c r="C7" s="180"/>
      <c r="D7" s="180"/>
      <c r="E7" s="180"/>
      <c r="F7" s="180"/>
      <c r="G7" s="180"/>
      <c r="H7" s="180"/>
      <c r="I7" s="180"/>
    </row>
    <row r="9" spans="1:9" x14ac:dyDescent="0.3">
      <c r="A9" s="1" t="s">
        <v>21</v>
      </c>
    </row>
    <row r="10" spans="1:9" x14ac:dyDescent="0.3">
      <c r="A10" s="2" t="s">
        <v>16</v>
      </c>
      <c r="B10" s="2" t="s">
        <v>14</v>
      </c>
    </row>
    <row r="11" spans="1:9" x14ac:dyDescent="0.3">
      <c r="A11" s="2" t="s">
        <v>17</v>
      </c>
      <c r="B11" s="2" t="s">
        <v>11</v>
      </c>
    </row>
    <row r="12" spans="1:9" x14ac:dyDescent="0.3">
      <c r="A12" s="2" t="s">
        <v>18</v>
      </c>
      <c r="B12" s="2" t="s">
        <v>12</v>
      </c>
    </row>
    <row r="13" spans="1:9" x14ac:dyDescent="0.3">
      <c r="A13" s="2" t="s">
        <v>19</v>
      </c>
      <c r="B13" s="2" t="s">
        <v>13</v>
      </c>
    </row>
    <row r="15" spans="1:9" x14ac:dyDescent="0.3">
      <c r="A15" s="180" t="s">
        <v>20</v>
      </c>
      <c r="B15" s="180"/>
      <c r="C15" s="180"/>
      <c r="D15" s="180"/>
      <c r="E15" s="180"/>
      <c r="F15" s="180"/>
      <c r="G15" s="180"/>
      <c r="H15" s="180"/>
      <c r="I15" s="180"/>
    </row>
  </sheetData>
  <mergeCells count="6">
    <mergeCell ref="A15:I15"/>
    <mergeCell ref="A4:I4"/>
    <mergeCell ref="A5:I5"/>
    <mergeCell ref="A1:I1"/>
    <mergeCell ref="A2:I2"/>
    <mergeCell ref="A7:I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opLeftCell="B1" workbookViewId="0">
      <selection activeCell="M2" sqref="M2"/>
    </sheetView>
  </sheetViews>
  <sheetFormatPr defaultRowHeight="14.4" x14ac:dyDescent="0.3"/>
  <cols>
    <col min="1" max="1" width="14.33203125" hidden="1" customWidth="1"/>
    <col min="2" max="2" width="10.44140625" bestFit="1" customWidth="1"/>
    <col min="3" max="3" width="7.33203125" bestFit="1" customWidth="1"/>
    <col min="4" max="4" width="9.5546875" bestFit="1" customWidth="1"/>
    <col min="5" max="5" width="13.6640625" bestFit="1" customWidth="1"/>
    <col min="6" max="6" width="9" bestFit="1" customWidth="1"/>
    <col min="7" max="7" width="23.88671875" bestFit="1" customWidth="1"/>
    <col min="8" max="8" width="6.33203125" bestFit="1" customWidth="1"/>
    <col min="9" max="9" width="16" bestFit="1" customWidth="1"/>
    <col min="10" max="10" width="18.88671875" bestFit="1" customWidth="1"/>
    <col min="11" max="11" width="17.6640625" bestFit="1" customWidth="1"/>
    <col min="12" max="12" width="8.33203125" bestFit="1" customWidth="1"/>
    <col min="13" max="13" width="5.44140625" bestFit="1" customWidth="1"/>
    <col min="14" max="14" width="8.664062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24</v>
      </c>
      <c r="J1" t="s">
        <v>25</v>
      </c>
      <c r="K1" t="s">
        <v>26</v>
      </c>
      <c r="L1" t="s">
        <v>8</v>
      </c>
      <c r="M1" t="s">
        <v>9</v>
      </c>
      <c r="N1" t="s">
        <v>10</v>
      </c>
    </row>
    <row r="2" spans="1:14" x14ac:dyDescent="0.3">
      <c r="B2" t="s">
        <v>27</v>
      </c>
      <c r="C2" t="s">
        <v>28</v>
      </c>
      <c r="D2" t="s">
        <v>71</v>
      </c>
      <c r="E2" t="s">
        <v>72</v>
      </c>
      <c r="F2">
        <v>102966</v>
      </c>
      <c r="G2" t="s">
        <v>66</v>
      </c>
      <c r="H2" t="s">
        <v>14</v>
      </c>
      <c r="I2" s="104">
        <f>(J2+K2)/5.2</f>
        <v>68.365384615384613</v>
      </c>
      <c r="J2">
        <v>175.5</v>
      </c>
      <c r="K2" s="103">
        <v>180</v>
      </c>
      <c r="L2">
        <v>1</v>
      </c>
      <c r="N2" t="b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topLeftCell="B1" workbookViewId="0">
      <selection activeCell="K5" sqref="K5"/>
    </sheetView>
  </sheetViews>
  <sheetFormatPr defaultRowHeight="14.4" x14ac:dyDescent="0.3"/>
  <cols>
    <col min="1" max="1" width="14.33203125" hidden="1" customWidth="1"/>
    <col min="2" max="8" width="13.5546875" customWidth="1"/>
    <col min="9" max="9" width="16" bestFit="1" customWidth="1"/>
    <col min="10" max="10" width="18.88671875" bestFit="1" customWidth="1"/>
    <col min="11" max="11" width="17.6640625" bestFit="1" customWidth="1"/>
    <col min="12" max="13" width="13.5546875" customWidth="1"/>
    <col min="14" max="14" width="13.5546875" hidden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24</v>
      </c>
      <c r="J1" t="s">
        <v>25</v>
      </c>
      <c r="K1" t="s">
        <v>26</v>
      </c>
      <c r="L1" t="s">
        <v>8</v>
      </c>
      <c r="M1" t="s">
        <v>9</v>
      </c>
      <c r="N1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view="pageLayout" zoomScale="80" zoomScaleNormal="100" zoomScaleSheetLayoutView="85" zoomScalePageLayoutView="80" workbookViewId="0">
      <selection activeCell="A88" sqref="A88"/>
    </sheetView>
  </sheetViews>
  <sheetFormatPr defaultColWidth="9.109375" defaultRowHeight="12.6" x14ac:dyDescent="0.2"/>
  <cols>
    <col min="1" max="1" width="4.5546875" style="5" customWidth="1"/>
    <col min="2" max="2" width="1" style="5" customWidth="1"/>
    <col min="3" max="3" width="28.88671875" style="5" customWidth="1"/>
    <col min="4" max="5" width="5.33203125" style="5" customWidth="1"/>
    <col min="6" max="6" width="24.6640625" style="5" customWidth="1"/>
    <col min="7" max="7" width="1" style="5" customWidth="1"/>
    <col min="8" max="8" width="7.88671875" style="5" customWidth="1"/>
    <col min="9" max="9" width="8.33203125" style="5" customWidth="1"/>
    <col min="10" max="10" width="1" style="5" customWidth="1"/>
    <col min="11" max="11" width="7.88671875" style="5" customWidth="1"/>
    <col min="12" max="12" width="8.33203125" style="5" bestFit="1" customWidth="1"/>
    <col min="13" max="13" width="1" style="5" customWidth="1"/>
    <col min="14" max="14" width="7.88671875" style="5" customWidth="1"/>
    <col min="15" max="15" width="1" style="5" customWidth="1"/>
    <col min="16" max="16" width="9.44140625" style="12" customWidth="1"/>
    <col min="17" max="17" width="1" style="5" customWidth="1"/>
    <col min="18" max="18" width="5.6640625" style="5" customWidth="1"/>
    <col min="19" max="19" width="1" style="5" customWidth="1"/>
    <col min="20" max="20" width="5.5546875" style="5" customWidth="1"/>
    <col min="21" max="21" width="1" style="5" customWidth="1"/>
    <col min="22" max="22" width="9.44140625" style="5" customWidth="1"/>
    <col min="23" max="23" width="1" style="5" customWidth="1"/>
    <col min="24" max="24" width="6" style="5" customWidth="1"/>
    <col min="25" max="25" width="1" style="5" customWidth="1"/>
    <col min="26" max="26" width="6" style="5" customWidth="1"/>
    <col min="27" max="27" width="1" style="5" customWidth="1"/>
    <col min="28" max="28" width="3.44140625" style="5" customWidth="1"/>
    <col min="29" max="29" width="1.33203125" style="5" customWidth="1"/>
    <col min="30" max="16384" width="9.109375" style="5"/>
  </cols>
  <sheetData>
    <row r="1" spans="1:29" s="4" customFormat="1" ht="25.5" customHeight="1" x14ac:dyDescent="0.2">
      <c r="A1" s="183" t="s">
        <v>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2" spans="1:29" s="9" customFormat="1" ht="11.4" customHeight="1" x14ac:dyDescent="0.25">
      <c r="A2" s="55"/>
      <c r="B2" s="36"/>
      <c r="C2" s="51"/>
      <c r="D2" s="37"/>
      <c r="E2" s="38"/>
      <c r="F2" s="62"/>
      <c r="G2" s="63"/>
      <c r="H2" s="63"/>
      <c r="I2" s="63"/>
      <c r="J2" s="63"/>
      <c r="K2" s="63"/>
      <c r="L2" s="63"/>
      <c r="M2" s="63"/>
      <c r="N2" s="39"/>
      <c r="O2" s="39"/>
      <c r="P2" s="40"/>
      <c r="Q2" s="39"/>
      <c r="R2" s="39"/>
      <c r="S2" s="39"/>
      <c r="T2" s="64"/>
      <c r="U2" s="8"/>
      <c r="V2" s="8"/>
      <c r="W2" s="8"/>
      <c r="X2" s="8"/>
      <c r="Y2" s="8"/>
      <c r="Z2" s="10"/>
      <c r="AA2" s="8"/>
    </row>
    <row r="3" spans="1:29" ht="13.8" customHeight="1" x14ac:dyDescent="0.3">
      <c r="A3" s="56"/>
      <c r="B3" s="41"/>
      <c r="C3" s="42"/>
      <c r="E3" s="42"/>
      <c r="F3" s="65" t="s">
        <v>30</v>
      </c>
      <c r="G3" s="60"/>
      <c r="H3" s="60"/>
      <c r="I3" s="60"/>
      <c r="J3" s="61"/>
      <c r="K3" s="61"/>
      <c r="M3" s="65" t="s">
        <v>57</v>
      </c>
      <c r="N3" s="43"/>
      <c r="O3" s="43"/>
      <c r="P3" s="44"/>
      <c r="Q3" s="43"/>
      <c r="T3" s="43"/>
    </row>
    <row r="4" spans="1:29" ht="10.199999999999999" customHeight="1" x14ac:dyDescent="0.3">
      <c r="A4" s="45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47"/>
      <c r="R4" s="47"/>
      <c r="S4" s="47"/>
      <c r="T4" s="47"/>
      <c r="U4" s="14"/>
      <c r="V4" s="14"/>
      <c r="W4" s="14"/>
      <c r="X4" s="14"/>
      <c r="Y4" s="14"/>
      <c r="Z4" s="14"/>
      <c r="AA4" s="14"/>
      <c r="AB4" s="13"/>
      <c r="AC4" s="11"/>
    </row>
    <row r="5" spans="1:29" ht="8.4" customHeight="1" x14ac:dyDescent="0.3">
      <c r="A5" s="48"/>
      <c r="B5" s="4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  <c r="Q5" s="43"/>
      <c r="R5" s="43"/>
      <c r="S5" s="43"/>
      <c r="T5" s="43"/>
      <c r="AC5" s="16"/>
    </row>
    <row r="6" spans="1:29" s="9" customFormat="1" ht="14.4" customHeight="1" x14ac:dyDescent="0.25">
      <c r="A6" s="49" t="s">
        <v>79</v>
      </c>
      <c r="B6" s="49"/>
      <c r="C6" s="107"/>
      <c r="D6" s="107"/>
      <c r="E6" s="107"/>
      <c r="G6" s="123" t="s">
        <v>80</v>
      </c>
      <c r="H6" s="123"/>
      <c r="J6" s="111"/>
      <c r="K6" s="111"/>
      <c r="L6" s="111"/>
      <c r="M6" s="111"/>
      <c r="N6" s="111"/>
      <c r="O6" s="111"/>
      <c r="P6" s="111"/>
      <c r="Q6" s="51"/>
      <c r="R6" s="51"/>
      <c r="S6" s="51"/>
      <c r="T6" s="51"/>
      <c r="U6" s="17"/>
      <c r="V6" s="17"/>
      <c r="W6" s="17"/>
      <c r="X6" s="184" t="s">
        <v>82</v>
      </c>
      <c r="Y6" s="185"/>
      <c r="Z6" s="186"/>
    </row>
    <row r="7" spans="1:29" ht="12" customHeight="1" x14ac:dyDescent="0.25">
      <c r="A7" s="43"/>
      <c r="B7" s="43"/>
      <c r="C7" s="52"/>
      <c r="D7" s="52"/>
      <c r="E7" s="52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43"/>
      <c r="R7" s="43"/>
      <c r="S7" s="43"/>
      <c r="T7" s="43"/>
      <c r="X7" s="187"/>
      <c r="Y7" s="188"/>
      <c r="Z7" s="189"/>
    </row>
    <row r="8" spans="1:29" ht="15" customHeight="1" x14ac:dyDescent="0.3">
      <c r="A8" s="57" t="s">
        <v>31</v>
      </c>
      <c r="B8" s="53"/>
      <c r="C8" s="54"/>
      <c r="D8" s="54"/>
      <c r="E8" s="54"/>
      <c r="F8" s="58" t="s">
        <v>32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35"/>
      <c r="V8" s="35"/>
      <c r="W8" s="35"/>
      <c r="X8" s="190"/>
      <c r="Y8" s="191"/>
      <c r="Z8" s="192"/>
      <c r="AA8" s="12"/>
    </row>
    <row r="9" spans="1:29" ht="6" customHeight="1" x14ac:dyDescent="0.2">
      <c r="G9" s="34"/>
      <c r="H9" s="34"/>
      <c r="J9" s="34"/>
      <c r="K9" s="34"/>
      <c r="M9" s="34"/>
      <c r="O9" s="34"/>
      <c r="Q9" s="34"/>
      <c r="R9" s="34"/>
      <c r="S9" s="34"/>
      <c r="T9" s="34"/>
      <c r="U9" s="34"/>
      <c r="V9" s="34"/>
      <c r="W9" s="34"/>
      <c r="X9" s="34"/>
      <c r="Y9" s="34"/>
      <c r="AA9" s="34"/>
    </row>
    <row r="10" spans="1:29" ht="15.6" customHeight="1" x14ac:dyDescent="0.2">
      <c r="A10" s="195" t="s">
        <v>33</v>
      </c>
      <c r="C10" s="195" t="s">
        <v>34</v>
      </c>
      <c r="D10" s="195" t="s">
        <v>35</v>
      </c>
      <c r="E10" s="195" t="s">
        <v>36</v>
      </c>
      <c r="F10" s="195" t="s">
        <v>37</v>
      </c>
      <c r="G10" s="199"/>
      <c r="H10" s="196" t="s">
        <v>38</v>
      </c>
      <c r="I10" s="197"/>
      <c r="J10" s="199"/>
      <c r="K10" s="196" t="s">
        <v>39</v>
      </c>
      <c r="L10" s="197"/>
      <c r="M10" s="199"/>
      <c r="N10" s="195" t="s">
        <v>40</v>
      </c>
      <c r="O10" s="199"/>
      <c r="P10" s="195" t="s">
        <v>52</v>
      </c>
      <c r="Q10" s="199"/>
      <c r="R10" s="195" t="s">
        <v>41</v>
      </c>
      <c r="S10" s="199"/>
      <c r="T10" s="195" t="s">
        <v>54</v>
      </c>
      <c r="U10" s="199"/>
      <c r="V10" s="195" t="s">
        <v>53</v>
      </c>
      <c r="W10" s="199"/>
      <c r="X10" s="195" t="s">
        <v>38</v>
      </c>
      <c r="Y10" s="199"/>
      <c r="Z10" s="195" t="s">
        <v>39</v>
      </c>
      <c r="AA10" s="199"/>
      <c r="AB10" s="195" t="s">
        <v>42</v>
      </c>
      <c r="AC10" s="198"/>
    </row>
    <row r="11" spans="1:29" s="22" customFormat="1" ht="91.2" customHeight="1" x14ac:dyDescent="0.2">
      <c r="A11" s="195"/>
      <c r="B11" s="100"/>
      <c r="C11" s="195"/>
      <c r="D11" s="195"/>
      <c r="E11" s="195"/>
      <c r="F11" s="195"/>
      <c r="G11" s="199"/>
      <c r="H11" s="108" t="s">
        <v>74</v>
      </c>
      <c r="I11" s="143" t="s">
        <v>76</v>
      </c>
      <c r="J11" s="199"/>
      <c r="K11" s="108" t="s">
        <v>74</v>
      </c>
      <c r="L11" s="143" t="s">
        <v>76</v>
      </c>
      <c r="M11" s="199"/>
      <c r="N11" s="195"/>
      <c r="O11" s="199"/>
      <c r="P11" s="195"/>
      <c r="Q11" s="199"/>
      <c r="R11" s="195"/>
      <c r="S11" s="199"/>
      <c r="T11" s="195"/>
      <c r="U11" s="199"/>
      <c r="V11" s="195"/>
      <c r="W11" s="199"/>
      <c r="X11" s="195"/>
      <c r="Y11" s="199"/>
      <c r="Z11" s="195"/>
      <c r="AA11" s="199"/>
      <c r="AB11" s="195"/>
      <c r="AC11" s="198"/>
    </row>
    <row r="12" spans="1:29" s="68" customFormat="1" ht="15.6" customHeight="1" x14ac:dyDescent="0.3">
      <c r="A12" s="67" t="s">
        <v>59</v>
      </c>
      <c r="C12" s="69"/>
      <c r="D12" s="69"/>
      <c r="E12" s="69"/>
      <c r="F12" s="69"/>
      <c r="G12" s="70"/>
      <c r="H12" s="70"/>
      <c r="I12" s="71"/>
      <c r="J12" s="70"/>
      <c r="K12" s="70"/>
      <c r="L12" s="72"/>
      <c r="M12" s="70"/>
      <c r="N12" s="72"/>
      <c r="O12" s="70"/>
      <c r="P12" s="73"/>
      <c r="Q12" s="70"/>
      <c r="R12" s="70"/>
      <c r="S12" s="70"/>
      <c r="T12" s="70"/>
      <c r="U12" s="70"/>
      <c r="V12" s="70"/>
      <c r="W12" s="70"/>
      <c r="X12" s="74"/>
      <c r="Y12" s="70"/>
      <c r="Z12" s="74"/>
      <c r="AA12" s="70"/>
      <c r="AB12" s="74"/>
    </row>
    <row r="13" spans="1:29" s="86" customFormat="1" ht="15.6" customHeight="1" x14ac:dyDescent="0.3">
      <c r="A13" s="75">
        <v>1</v>
      </c>
      <c r="B13" s="76"/>
      <c r="C13" s="75" t="s">
        <v>60</v>
      </c>
      <c r="D13" s="75" t="s">
        <v>61</v>
      </c>
      <c r="E13" s="75" t="s">
        <v>62</v>
      </c>
      <c r="F13" s="75" t="s">
        <v>63</v>
      </c>
      <c r="G13" s="77"/>
      <c r="H13" s="131">
        <v>208</v>
      </c>
      <c r="I13" s="81">
        <f>(H13*100)/340</f>
        <v>61.176470588235297</v>
      </c>
      <c r="J13" s="79"/>
      <c r="K13" s="129">
        <v>203.5</v>
      </c>
      <c r="L13" s="81">
        <f>(K13*100)/340</f>
        <v>59.852941176470587</v>
      </c>
      <c r="M13" s="79"/>
      <c r="N13" s="131">
        <f>SUM(H13+K13)</f>
        <v>411.5</v>
      </c>
      <c r="O13" s="80"/>
      <c r="P13" s="81">
        <f>(I13+L13)/2</f>
        <v>60.514705882352942</v>
      </c>
      <c r="Q13" s="80"/>
      <c r="R13" s="82">
        <v>1</v>
      </c>
      <c r="S13" s="80"/>
      <c r="T13" s="82">
        <v>2</v>
      </c>
      <c r="U13" s="80"/>
      <c r="V13" s="83">
        <f>P13-T13</f>
        <v>58.514705882352942</v>
      </c>
      <c r="W13" s="77"/>
      <c r="X13" s="131">
        <v>12</v>
      </c>
      <c r="Y13" s="79"/>
      <c r="Z13" s="131">
        <v>13</v>
      </c>
      <c r="AA13" s="79"/>
      <c r="AB13" s="84" t="s">
        <v>64</v>
      </c>
      <c r="AC13" s="85"/>
    </row>
    <row r="14" spans="1:29" s="86" customFormat="1" ht="7.2" customHeight="1" x14ac:dyDescent="0.3">
      <c r="A14" s="87"/>
      <c r="B14" s="88"/>
      <c r="C14" s="89"/>
      <c r="D14" s="89"/>
      <c r="E14" s="106"/>
      <c r="F14" s="89"/>
      <c r="G14" s="77"/>
      <c r="H14" s="77"/>
      <c r="I14" s="91"/>
      <c r="J14" s="92"/>
      <c r="K14" s="92"/>
      <c r="L14" s="91"/>
      <c r="M14" s="92"/>
      <c r="N14" s="91"/>
      <c r="O14" s="77"/>
      <c r="P14" s="93"/>
      <c r="Q14" s="77"/>
      <c r="R14" s="106"/>
      <c r="S14" s="77"/>
      <c r="T14" s="106"/>
      <c r="U14" s="77"/>
      <c r="V14" s="94"/>
      <c r="W14" s="77"/>
      <c r="X14" s="91"/>
      <c r="Y14" s="92"/>
      <c r="Z14" s="91"/>
      <c r="AA14" s="92"/>
      <c r="AB14" s="95"/>
      <c r="AC14" s="85"/>
    </row>
    <row r="15" spans="1:29" s="86" customFormat="1" ht="21" customHeight="1" x14ac:dyDescent="0.3">
      <c r="A15" s="176">
        <f>RANK(V15,$V$15:$V$28,0)</f>
        <v>1</v>
      </c>
      <c r="B15" s="177"/>
      <c r="C15" s="178"/>
      <c r="D15" s="178"/>
      <c r="E15" s="169"/>
      <c r="F15" s="179"/>
      <c r="G15" s="149"/>
      <c r="H15" s="168"/>
      <c r="I15" s="140">
        <f t="shared" ref="I15:I28" si="0">(H15*100)/340</f>
        <v>0</v>
      </c>
      <c r="J15" s="92"/>
      <c r="K15" s="168"/>
      <c r="L15" s="140">
        <f t="shared" ref="L15:L28" si="1">(K15*100)/340</f>
        <v>0</v>
      </c>
      <c r="M15" s="92"/>
      <c r="N15" s="141">
        <f t="shared" ref="N15:N28" si="2">(H15+K15)</f>
        <v>0</v>
      </c>
      <c r="O15" s="142"/>
      <c r="P15" s="140">
        <f t="shared" ref="P15:P28" si="3">(I15+L15)/2</f>
        <v>0</v>
      </c>
      <c r="Q15" s="77"/>
      <c r="R15" s="169"/>
      <c r="S15" s="170"/>
      <c r="T15" s="169"/>
      <c r="U15" s="142"/>
      <c r="V15" s="134">
        <f t="shared" ref="V15:V28" si="4">P15-T15</f>
        <v>0</v>
      </c>
      <c r="W15" s="142"/>
      <c r="X15" s="174"/>
      <c r="Y15" s="175"/>
      <c r="Z15" s="174"/>
      <c r="AA15" s="171"/>
      <c r="AB15" s="172"/>
      <c r="AC15" s="85"/>
    </row>
    <row r="16" spans="1:29" s="86" customFormat="1" ht="21" customHeight="1" x14ac:dyDescent="0.3">
      <c r="A16" s="176">
        <f t="shared" ref="A16:A28" si="5">RANK(V16,$V$15:$V$28,0)</f>
        <v>1</v>
      </c>
      <c r="B16" s="177"/>
      <c r="C16" s="178"/>
      <c r="D16" s="178"/>
      <c r="E16" s="169"/>
      <c r="F16" s="179"/>
      <c r="G16" s="149"/>
      <c r="H16" s="168"/>
      <c r="I16" s="140">
        <f t="shared" si="0"/>
        <v>0</v>
      </c>
      <c r="J16" s="92"/>
      <c r="K16" s="168"/>
      <c r="L16" s="140">
        <f t="shared" si="1"/>
        <v>0</v>
      </c>
      <c r="M16" s="92"/>
      <c r="N16" s="141">
        <f t="shared" si="2"/>
        <v>0</v>
      </c>
      <c r="O16" s="142"/>
      <c r="P16" s="140">
        <f t="shared" si="3"/>
        <v>0</v>
      </c>
      <c r="Q16" s="77"/>
      <c r="R16" s="169"/>
      <c r="S16" s="170"/>
      <c r="T16" s="169"/>
      <c r="U16" s="142"/>
      <c r="V16" s="134">
        <f t="shared" si="4"/>
        <v>0</v>
      </c>
      <c r="W16" s="142"/>
      <c r="X16" s="174"/>
      <c r="Y16" s="175"/>
      <c r="Z16" s="174"/>
      <c r="AA16" s="171"/>
      <c r="AB16" s="172"/>
      <c r="AC16" s="85"/>
    </row>
    <row r="17" spans="1:29" s="86" customFormat="1" ht="21" customHeight="1" x14ac:dyDescent="0.3">
      <c r="A17" s="176">
        <f t="shared" si="5"/>
        <v>1</v>
      </c>
      <c r="B17" s="177"/>
      <c r="C17" s="178"/>
      <c r="D17" s="178"/>
      <c r="E17" s="169"/>
      <c r="F17" s="179"/>
      <c r="G17" s="149"/>
      <c r="H17" s="168"/>
      <c r="I17" s="140">
        <f t="shared" si="0"/>
        <v>0</v>
      </c>
      <c r="J17" s="92"/>
      <c r="K17" s="168"/>
      <c r="L17" s="140">
        <f t="shared" si="1"/>
        <v>0</v>
      </c>
      <c r="M17" s="92"/>
      <c r="N17" s="141">
        <f t="shared" si="2"/>
        <v>0</v>
      </c>
      <c r="O17" s="142"/>
      <c r="P17" s="140">
        <f t="shared" si="3"/>
        <v>0</v>
      </c>
      <c r="Q17" s="77"/>
      <c r="R17" s="169"/>
      <c r="S17" s="170"/>
      <c r="T17" s="169"/>
      <c r="U17" s="142"/>
      <c r="V17" s="134">
        <f t="shared" si="4"/>
        <v>0</v>
      </c>
      <c r="W17" s="142"/>
      <c r="X17" s="174"/>
      <c r="Y17" s="175"/>
      <c r="Z17" s="174"/>
      <c r="AA17" s="171"/>
      <c r="AB17" s="172"/>
      <c r="AC17" s="85"/>
    </row>
    <row r="18" spans="1:29" s="86" customFormat="1" ht="21" customHeight="1" x14ac:dyDescent="0.3">
      <c r="A18" s="176">
        <f t="shared" si="5"/>
        <v>1</v>
      </c>
      <c r="B18" s="177"/>
      <c r="C18" s="178"/>
      <c r="D18" s="178"/>
      <c r="E18" s="169"/>
      <c r="F18" s="179"/>
      <c r="G18" s="149"/>
      <c r="H18" s="168"/>
      <c r="I18" s="140">
        <f t="shared" si="0"/>
        <v>0</v>
      </c>
      <c r="J18" s="92"/>
      <c r="K18" s="168"/>
      <c r="L18" s="140">
        <f t="shared" si="1"/>
        <v>0</v>
      </c>
      <c r="M18" s="92"/>
      <c r="N18" s="141">
        <f t="shared" si="2"/>
        <v>0</v>
      </c>
      <c r="O18" s="142"/>
      <c r="P18" s="140">
        <f t="shared" si="3"/>
        <v>0</v>
      </c>
      <c r="Q18" s="77"/>
      <c r="R18" s="169"/>
      <c r="S18" s="170"/>
      <c r="T18" s="169"/>
      <c r="U18" s="142"/>
      <c r="V18" s="134">
        <f t="shared" si="4"/>
        <v>0</v>
      </c>
      <c r="W18" s="142"/>
      <c r="X18" s="174"/>
      <c r="Y18" s="175"/>
      <c r="Z18" s="174"/>
      <c r="AA18" s="171"/>
      <c r="AB18" s="172"/>
      <c r="AC18" s="85"/>
    </row>
    <row r="19" spans="1:29" s="86" customFormat="1" ht="21" customHeight="1" x14ac:dyDescent="0.3">
      <c r="A19" s="176">
        <f t="shared" si="5"/>
        <v>1</v>
      </c>
      <c r="B19" s="177"/>
      <c r="C19" s="178"/>
      <c r="D19" s="178"/>
      <c r="E19" s="169"/>
      <c r="F19" s="179"/>
      <c r="G19" s="149"/>
      <c r="H19" s="168"/>
      <c r="I19" s="140">
        <f t="shared" si="0"/>
        <v>0</v>
      </c>
      <c r="J19" s="92"/>
      <c r="K19" s="168"/>
      <c r="L19" s="140">
        <f t="shared" si="1"/>
        <v>0</v>
      </c>
      <c r="M19" s="92"/>
      <c r="N19" s="141">
        <f t="shared" si="2"/>
        <v>0</v>
      </c>
      <c r="O19" s="142"/>
      <c r="P19" s="140">
        <f t="shared" si="3"/>
        <v>0</v>
      </c>
      <c r="Q19" s="77"/>
      <c r="R19" s="169"/>
      <c r="S19" s="170"/>
      <c r="T19" s="169"/>
      <c r="U19" s="142"/>
      <c r="V19" s="134">
        <f t="shared" si="4"/>
        <v>0</v>
      </c>
      <c r="W19" s="142"/>
      <c r="X19" s="174"/>
      <c r="Y19" s="175"/>
      <c r="Z19" s="174"/>
      <c r="AA19" s="171"/>
      <c r="AB19" s="172"/>
      <c r="AC19" s="85"/>
    </row>
    <row r="20" spans="1:29" s="86" customFormat="1" ht="21" customHeight="1" x14ac:dyDescent="0.3">
      <c r="A20" s="176">
        <f t="shared" si="5"/>
        <v>1</v>
      </c>
      <c r="B20" s="177"/>
      <c r="C20" s="178"/>
      <c r="D20" s="178"/>
      <c r="E20" s="169"/>
      <c r="F20" s="179"/>
      <c r="G20" s="149"/>
      <c r="H20" s="168"/>
      <c r="I20" s="140">
        <f t="shared" si="0"/>
        <v>0</v>
      </c>
      <c r="J20" s="92"/>
      <c r="K20" s="168"/>
      <c r="L20" s="140">
        <f t="shared" si="1"/>
        <v>0</v>
      </c>
      <c r="M20" s="92"/>
      <c r="N20" s="141">
        <f t="shared" si="2"/>
        <v>0</v>
      </c>
      <c r="O20" s="142"/>
      <c r="P20" s="140">
        <f t="shared" si="3"/>
        <v>0</v>
      </c>
      <c r="Q20" s="77"/>
      <c r="R20" s="169"/>
      <c r="S20" s="170"/>
      <c r="T20" s="169"/>
      <c r="U20" s="142"/>
      <c r="V20" s="134">
        <f t="shared" si="4"/>
        <v>0</v>
      </c>
      <c r="W20" s="142"/>
      <c r="X20" s="174"/>
      <c r="Y20" s="175"/>
      <c r="Z20" s="174"/>
      <c r="AA20" s="171"/>
      <c r="AB20" s="172"/>
      <c r="AC20" s="85"/>
    </row>
    <row r="21" spans="1:29" s="86" customFormat="1" ht="21" customHeight="1" x14ac:dyDescent="0.3">
      <c r="A21" s="176">
        <f t="shared" si="5"/>
        <v>1</v>
      </c>
      <c r="B21" s="177"/>
      <c r="C21" s="178"/>
      <c r="D21" s="178"/>
      <c r="E21" s="169"/>
      <c r="F21" s="179"/>
      <c r="G21" s="149"/>
      <c r="H21" s="168"/>
      <c r="I21" s="140">
        <f t="shared" si="0"/>
        <v>0</v>
      </c>
      <c r="J21" s="92"/>
      <c r="K21" s="168"/>
      <c r="L21" s="140">
        <f t="shared" si="1"/>
        <v>0</v>
      </c>
      <c r="M21" s="92"/>
      <c r="N21" s="141">
        <f t="shared" si="2"/>
        <v>0</v>
      </c>
      <c r="O21" s="142"/>
      <c r="P21" s="140">
        <f t="shared" si="3"/>
        <v>0</v>
      </c>
      <c r="Q21" s="77"/>
      <c r="R21" s="169"/>
      <c r="S21" s="170"/>
      <c r="T21" s="169"/>
      <c r="U21" s="142"/>
      <c r="V21" s="134">
        <f t="shared" si="4"/>
        <v>0</v>
      </c>
      <c r="W21" s="142"/>
      <c r="X21" s="174"/>
      <c r="Y21" s="175"/>
      <c r="Z21" s="174"/>
      <c r="AA21" s="171"/>
      <c r="AB21" s="172"/>
      <c r="AC21" s="85"/>
    </row>
    <row r="22" spans="1:29" s="86" customFormat="1" ht="21" customHeight="1" x14ac:dyDescent="0.3">
      <c r="A22" s="176">
        <f t="shared" si="5"/>
        <v>1</v>
      </c>
      <c r="B22" s="177"/>
      <c r="C22" s="178"/>
      <c r="D22" s="178"/>
      <c r="E22" s="169"/>
      <c r="F22" s="179"/>
      <c r="G22" s="149"/>
      <c r="H22" s="168"/>
      <c r="I22" s="140">
        <f t="shared" si="0"/>
        <v>0</v>
      </c>
      <c r="J22" s="92"/>
      <c r="K22" s="168"/>
      <c r="L22" s="140">
        <f t="shared" si="1"/>
        <v>0</v>
      </c>
      <c r="M22" s="92"/>
      <c r="N22" s="141">
        <f t="shared" si="2"/>
        <v>0</v>
      </c>
      <c r="O22" s="142"/>
      <c r="P22" s="140">
        <f t="shared" si="3"/>
        <v>0</v>
      </c>
      <c r="Q22" s="77"/>
      <c r="R22" s="169"/>
      <c r="S22" s="170"/>
      <c r="T22" s="169"/>
      <c r="U22" s="142"/>
      <c r="V22" s="134">
        <f t="shared" si="4"/>
        <v>0</v>
      </c>
      <c r="W22" s="142"/>
      <c r="X22" s="174"/>
      <c r="Y22" s="175"/>
      <c r="Z22" s="174"/>
      <c r="AA22" s="171"/>
      <c r="AB22" s="172"/>
      <c r="AC22" s="85"/>
    </row>
    <row r="23" spans="1:29" s="86" customFormat="1" ht="21" customHeight="1" x14ac:dyDescent="0.3">
      <c r="A23" s="176">
        <f t="shared" si="5"/>
        <v>1</v>
      </c>
      <c r="B23" s="177"/>
      <c r="C23" s="178"/>
      <c r="D23" s="178"/>
      <c r="E23" s="169"/>
      <c r="F23" s="179"/>
      <c r="G23" s="149"/>
      <c r="H23" s="168"/>
      <c r="I23" s="140">
        <f t="shared" si="0"/>
        <v>0</v>
      </c>
      <c r="J23" s="92"/>
      <c r="K23" s="168"/>
      <c r="L23" s="140">
        <f t="shared" si="1"/>
        <v>0</v>
      </c>
      <c r="M23" s="92"/>
      <c r="N23" s="141">
        <f t="shared" si="2"/>
        <v>0</v>
      </c>
      <c r="O23" s="142"/>
      <c r="P23" s="140">
        <f t="shared" si="3"/>
        <v>0</v>
      </c>
      <c r="Q23" s="77"/>
      <c r="R23" s="169"/>
      <c r="S23" s="170"/>
      <c r="T23" s="169"/>
      <c r="U23" s="142"/>
      <c r="V23" s="134">
        <f t="shared" si="4"/>
        <v>0</v>
      </c>
      <c r="W23" s="142"/>
      <c r="X23" s="174"/>
      <c r="Y23" s="175"/>
      <c r="Z23" s="174"/>
      <c r="AA23" s="171"/>
      <c r="AB23" s="172"/>
      <c r="AC23" s="85"/>
    </row>
    <row r="24" spans="1:29" s="86" customFormat="1" ht="21" customHeight="1" x14ac:dyDescent="0.3">
      <c r="A24" s="176">
        <f t="shared" si="5"/>
        <v>1</v>
      </c>
      <c r="B24" s="177"/>
      <c r="C24" s="178"/>
      <c r="D24" s="178"/>
      <c r="E24" s="169"/>
      <c r="F24" s="179"/>
      <c r="G24" s="149"/>
      <c r="H24" s="168"/>
      <c r="I24" s="140">
        <f t="shared" si="0"/>
        <v>0</v>
      </c>
      <c r="J24" s="92"/>
      <c r="K24" s="168"/>
      <c r="L24" s="140">
        <f t="shared" si="1"/>
        <v>0</v>
      </c>
      <c r="M24" s="92"/>
      <c r="N24" s="141">
        <f t="shared" si="2"/>
        <v>0</v>
      </c>
      <c r="O24" s="142"/>
      <c r="P24" s="140">
        <f t="shared" si="3"/>
        <v>0</v>
      </c>
      <c r="Q24" s="77"/>
      <c r="R24" s="169"/>
      <c r="S24" s="170"/>
      <c r="T24" s="169"/>
      <c r="U24" s="142"/>
      <c r="V24" s="134">
        <f t="shared" si="4"/>
        <v>0</v>
      </c>
      <c r="W24" s="142"/>
      <c r="X24" s="174"/>
      <c r="Y24" s="175"/>
      <c r="Z24" s="174"/>
      <c r="AA24" s="171"/>
      <c r="AB24" s="172"/>
      <c r="AC24" s="85"/>
    </row>
    <row r="25" spans="1:29" s="86" customFormat="1" ht="21" customHeight="1" x14ac:dyDescent="0.3">
      <c r="A25" s="176">
        <f t="shared" si="5"/>
        <v>1</v>
      </c>
      <c r="B25" s="177"/>
      <c r="C25" s="178"/>
      <c r="D25" s="178"/>
      <c r="E25" s="169"/>
      <c r="F25" s="179"/>
      <c r="G25" s="149"/>
      <c r="H25" s="168"/>
      <c r="I25" s="140">
        <f t="shared" si="0"/>
        <v>0</v>
      </c>
      <c r="J25" s="92"/>
      <c r="K25" s="168"/>
      <c r="L25" s="140">
        <f t="shared" si="1"/>
        <v>0</v>
      </c>
      <c r="M25" s="92"/>
      <c r="N25" s="141">
        <f t="shared" si="2"/>
        <v>0</v>
      </c>
      <c r="O25" s="142"/>
      <c r="P25" s="140">
        <f t="shared" si="3"/>
        <v>0</v>
      </c>
      <c r="Q25" s="77"/>
      <c r="R25" s="169"/>
      <c r="S25" s="170"/>
      <c r="T25" s="169"/>
      <c r="U25" s="142"/>
      <c r="V25" s="134">
        <f t="shared" si="4"/>
        <v>0</v>
      </c>
      <c r="W25" s="142"/>
      <c r="X25" s="174"/>
      <c r="Y25" s="175"/>
      <c r="Z25" s="174"/>
      <c r="AA25" s="171"/>
      <c r="AB25" s="172"/>
      <c r="AC25" s="85"/>
    </row>
    <row r="26" spans="1:29" s="86" customFormat="1" ht="21" customHeight="1" x14ac:dyDescent="0.3">
      <c r="A26" s="176">
        <f t="shared" si="5"/>
        <v>1</v>
      </c>
      <c r="B26" s="177"/>
      <c r="C26" s="178"/>
      <c r="D26" s="178"/>
      <c r="E26" s="169"/>
      <c r="F26" s="179"/>
      <c r="G26" s="149"/>
      <c r="H26" s="168"/>
      <c r="I26" s="140">
        <f t="shared" si="0"/>
        <v>0</v>
      </c>
      <c r="J26" s="92"/>
      <c r="K26" s="168"/>
      <c r="L26" s="140">
        <f t="shared" si="1"/>
        <v>0</v>
      </c>
      <c r="M26" s="92"/>
      <c r="N26" s="141">
        <f t="shared" si="2"/>
        <v>0</v>
      </c>
      <c r="O26" s="142"/>
      <c r="P26" s="140">
        <f t="shared" si="3"/>
        <v>0</v>
      </c>
      <c r="Q26" s="77"/>
      <c r="R26" s="169"/>
      <c r="S26" s="170"/>
      <c r="T26" s="169"/>
      <c r="U26" s="142"/>
      <c r="V26" s="134">
        <f t="shared" si="4"/>
        <v>0</v>
      </c>
      <c r="W26" s="142"/>
      <c r="X26" s="174"/>
      <c r="Y26" s="175"/>
      <c r="Z26" s="174"/>
      <c r="AA26" s="171"/>
      <c r="AB26" s="172"/>
      <c r="AC26" s="85"/>
    </row>
    <row r="27" spans="1:29" s="86" customFormat="1" ht="21" customHeight="1" x14ac:dyDescent="0.3">
      <c r="A27" s="176">
        <f t="shared" si="5"/>
        <v>1</v>
      </c>
      <c r="B27" s="177"/>
      <c r="C27" s="178"/>
      <c r="D27" s="178"/>
      <c r="E27" s="169"/>
      <c r="F27" s="179"/>
      <c r="G27" s="149"/>
      <c r="H27" s="168"/>
      <c r="I27" s="140">
        <f t="shared" si="0"/>
        <v>0</v>
      </c>
      <c r="J27" s="92"/>
      <c r="K27" s="168"/>
      <c r="L27" s="140">
        <f t="shared" si="1"/>
        <v>0</v>
      </c>
      <c r="M27" s="92"/>
      <c r="N27" s="141">
        <f t="shared" si="2"/>
        <v>0</v>
      </c>
      <c r="O27" s="142"/>
      <c r="P27" s="140">
        <f t="shared" si="3"/>
        <v>0</v>
      </c>
      <c r="Q27" s="77"/>
      <c r="R27" s="169"/>
      <c r="S27" s="170"/>
      <c r="T27" s="169"/>
      <c r="U27" s="142"/>
      <c r="V27" s="134">
        <f t="shared" si="4"/>
        <v>0</v>
      </c>
      <c r="W27" s="142"/>
      <c r="X27" s="168"/>
      <c r="Y27" s="175"/>
      <c r="Z27" s="168"/>
      <c r="AA27" s="171"/>
      <c r="AB27" s="173"/>
      <c r="AC27" s="97"/>
    </row>
    <row r="28" spans="1:29" s="86" customFormat="1" ht="21" customHeight="1" x14ac:dyDescent="0.3">
      <c r="A28" s="176">
        <f t="shared" si="5"/>
        <v>1</v>
      </c>
      <c r="B28" s="177"/>
      <c r="C28" s="178"/>
      <c r="D28" s="178"/>
      <c r="E28" s="169"/>
      <c r="F28" s="179"/>
      <c r="G28" s="149"/>
      <c r="H28" s="168"/>
      <c r="I28" s="140">
        <f t="shared" si="0"/>
        <v>0</v>
      </c>
      <c r="J28" s="92"/>
      <c r="K28" s="168"/>
      <c r="L28" s="140">
        <f t="shared" si="1"/>
        <v>0</v>
      </c>
      <c r="M28" s="92"/>
      <c r="N28" s="141">
        <f t="shared" si="2"/>
        <v>0</v>
      </c>
      <c r="O28" s="142"/>
      <c r="P28" s="140">
        <f t="shared" si="3"/>
        <v>0</v>
      </c>
      <c r="Q28" s="77"/>
      <c r="R28" s="169"/>
      <c r="S28" s="170"/>
      <c r="T28" s="169"/>
      <c r="U28" s="142"/>
      <c r="V28" s="134">
        <f t="shared" si="4"/>
        <v>0</v>
      </c>
      <c r="W28" s="142"/>
      <c r="X28" s="168"/>
      <c r="Y28" s="171"/>
      <c r="Z28" s="168"/>
      <c r="AA28" s="171"/>
      <c r="AB28" s="173"/>
      <c r="AC28" s="97"/>
    </row>
    <row r="29" spans="1:29" ht="9.6" customHeight="1" x14ac:dyDescent="0.3">
      <c r="A29" s="15"/>
      <c r="B29" s="15"/>
    </row>
    <row r="30" spans="1:29" ht="15.75" customHeight="1" x14ac:dyDescent="0.3">
      <c r="A30" s="15"/>
      <c r="B30" s="15"/>
      <c r="C30" s="18" t="s">
        <v>43</v>
      </c>
      <c r="D30" s="18"/>
      <c r="E30" s="24"/>
      <c r="F30" s="24"/>
      <c r="L30" s="24"/>
      <c r="M30" s="24"/>
      <c r="N30" s="24"/>
      <c r="O30" s="24"/>
      <c r="P30" s="25"/>
      <c r="Q30" s="24"/>
      <c r="R30" s="11"/>
      <c r="S30" s="11"/>
      <c r="T30" s="11"/>
      <c r="U30" s="11"/>
      <c r="V30" s="11"/>
      <c r="W30" s="11"/>
    </row>
    <row r="31" spans="1:29" ht="15.75" customHeight="1" x14ac:dyDescent="0.3">
      <c r="A31" s="15"/>
      <c r="B31" s="15"/>
      <c r="C31" s="18"/>
      <c r="D31" s="18"/>
      <c r="E31" s="11"/>
      <c r="F31" s="11"/>
      <c r="L31" s="11"/>
      <c r="M31" s="11"/>
      <c r="N31" s="11"/>
      <c r="O31" s="11"/>
      <c r="P31" s="26"/>
      <c r="Q31" s="11"/>
      <c r="R31" s="11"/>
      <c r="S31" s="11"/>
      <c r="T31" s="11"/>
      <c r="U31" s="11"/>
      <c r="V31" s="11"/>
      <c r="W31" s="11"/>
    </row>
    <row r="32" spans="1:29" ht="15.75" customHeight="1" x14ac:dyDescent="0.3">
      <c r="A32" s="59" t="s">
        <v>56</v>
      </c>
      <c r="B32" s="15"/>
      <c r="C32" s="18"/>
      <c r="D32" s="18"/>
      <c r="E32" s="11"/>
      <c r="F32" s="11"/>
      <c r="L32" s="11"/>
      <c r="M32" s="11"/>
      <c r="N32" s="11"/>
      <c r="O32" s="11"/>
      <c r="P32" s="26"/>
      <c r="Q32" s="11"/>
      <c r="R32" s="11"/>
      <c r="S32" s="11"/>
      <c r="T32" s="11"/>
      <c r="U32" s="11"/>
      <c r="V32" s="11"/>
      <c r="W32" s="11"/>
    </row>
    <row r="33" spans="1:29" ht="15.75" customHeight="1" x14ac:dyDescent="0.2">
      <c r="A33" s="105" t="s">
        <v>44</v>
      </c>
      <c r="B33" s="10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9" ht="4.6500000000000004" customHeight="1" x14ac:dyDescent="0.3">
      <c r="A34" s="15"/>
      <c r="B34" s="15"/>
    </row>
    <row r="35" spans="1:29" ht="8.4" customHeight="1" x14ac:dyDescent="0.3">
      <c r="A35" s="48"/>
      <c r="B35" s="48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43"/>
      <c r="R35" s="43"/>
      <c r="S35" s="43"/>
      <c r="T35" s="43"/>
      <c r="AC35" s="16"/>
    </row>
    <row r="36" spans="1:29" s="9" customFormat="1" ht="14.4" customHeight="1" x14ac:dyDescent="0.25">
      <c r="A36" s="49" t="s">
        <v>79</v>
      </c>
      <c r="B36" s="49"/>
      <c r="C36" s="110"/>
      <c r="D36" s="110"/>
      <c r="E36" s="110"/>
      <c r="G36" s="123" t="s">
        <v>80</v>
      </c>
      <c r="H36" s="123"/>
      <c r="J36" s="111"/>
      <c r="K36" s="111"/>
      <c r="L36" s="111"/>
      <c r="M36" s="111"/>
      <c r="N36" s="111"/>
      <c r="O36" s="111"/>
      <c r="P36" s="111"/>
      <c r="Q36" s="51"/>
      <c r="R36" s="51"/>
      <c r="S36" s="51"/>
      <c r="T36" s="51"/>
      <c r="U36" s="17"/>
      <c r="V36" s="17"/>
      <c r="W36" s="17"/>
      <c r="X36" s="184" t="s">
        <v>82</v>
      </c>
      <c r="Y36" s="185"/>
      <c r="Z36" s="186"/>
    </row>
    <row r="37" spans="1:29" ht="12" customHeight="1" x14ac:dyDescent="0.25">
      <c r="A37" s="43"/>
      <c r="B37" s="43"/>
      <c r="C37" s="52"/>
      <c r="D37" s="52"/>
      <c r="E37" s="5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  <c r="Q37" s="43"/>
      <c r="R37" s="43"/>
      <c r="S37" s="43"/>
      <c r="T37" s="43"/>
      <c r="X37" s="187"/>
      <c r="Y37" s="188"/>
      <c r="Z37" s="189"/>
    </row>
    <row r="38" spans="1:29" ht="15" customHeight="1" x14ac:dyDescent="0.3">
      <c r="A38" s="57" t="s">
        <v>45</v>
      </c>
      <c r="B38" s="53"/>
      <c r="C38" s="54"/>
      <c r="D38" s="54"/>
      <c r="E38" s="54"/>
      <c r="F38" s="58" t="s">
        <v>32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35"/>
      <c r="V38" s="35"/>
      <c r="W38" s="35"/>
      <c r="X38" s="190"/>
      <c r="Y38" s="191"/>
      <c r="Z38" s="192"/>
      <c r="AA38" s="12"/>
    </row>
    <row r="39" spans="1:29" ht="6" customHeight="1" x14ac:dyDescent="0.2">
      <c r="G39" s="34"/>
      <c r="H39" s="34"/>
      <c r="J39" s="34"/>
      <c r="K39" s="34"/>
      <c r="M39" s="34"/>
      <c r="O39" s="34"/>
      <c r="Q39" s="34"/>
      <c r="R39" s="34"/>
      <c r="S39" s="34"/>
      <c r="T39" s="34"/>
      <c r="U39" s="34"/>
      <c r="V39" s="34"/>
      <c r="W39" s="34"/>
      <c r="X39" s="34"/>
      <c r="Y39" s="34"/>
      <c r="AA39" s="34"/>
    </row>
    <row r="40" spans="1:29" ht="15.6" customHeight="1" x14ac:dyDescent="0.2">
      <c r="A40" s="195" t="s">
        <v>33</v>
      </c>
      <c r="C40" s="195" t="s">
        <v>34</v>
      </c>
      <c r="D40" s="195" t="s">
        <v>35</v>
      </c>
      <c r="E40" s="195" t="s">
        <v>36</v>
      </c>
      <c r="F40" s="195" t="s">
        <v>37</v>
      </c>
      <c r="G40" s="199"/>
      <c r="H40" s="196" t="s">
        <v>38</v>
      </c>
      <c r="I40" s="197"/>
      <c r="J40" s="199"/>
      <c r="K40" s="196" t="s">
        <v>39</v>
      </c>
      <c r="L40" s="197"/>
      <c r="M40" s="199"/>
      <c r="N40" s="195" t="s">
        <v>40</v>
      </c>
      <c r="O40" s="199"/>
      <c r="P40" s="195" t="s">
        <v>52</v>
      </c>
      <c r="Q40" s="199"/>
      <c r="R40" s="195" t="s">
        <v>41</v>
      </c>
      <c r="S40" s="199"/>
      <c r="T40" s="195" t="s">
        <v>54</v>
      </c>
      <c r="U40" s="199"/>
      <c r="V40" s="195" t="s">
        <v>53</v>
      </c>
      <c r="W40" s="199"/>
      <c r="X40" s="195" t="s">
        <v>38</v>
      </c>
      <c r="Y40" s="199"/>
      <c r="Z40" s="195" t="s">
        <v>39</v>
      </c>
      <c r="AA40" s="199"/>
      <c r="AB40" s="195" t="s">
        <v>42</v>
      </c>
    </row>
    <row r="41" spans="1:29" s="22" customFormat="1" ht="91.2" customHeight="1" x14ac:dyDescent="0.2">
      <c r="A41" s="195"/>
      <c r="B41" s="100"/>
      <c r="C41" s="195"/>
      <c r="D41" s="195"/>
      <c r="E41" s="195"/>
      <c r="F41" s="195"/>
      <c r="G41" s="199"/>
      <c r="H41" s="108" t="s">
        <v>74</v>
      </c>
      <c r="I41" s="143" t="s">
        <v>76</v>
      </c>
      <c r="J41" s="199"/>
      <c r="K41" s="108" t="s">
        <v>74</v>
      </c>
      <c r="L41" s="143" t="s">
        <v>76</v>
      </c>
      <c r="M41" s="199"/>
      <c r="N41" s="195"/>
      <c r="O41" s="199"/>
      <c r="P41" s="195"/>
      <c r="Q41" s="199"/>
      <c r="R41" s="195"/>
      <c r="S41" s="199"/>
      <c r="T41" s="195"/>
      <c r="U41" s="199"/>
      <c r="V41" s="195"/>
      <c r="W41" s="199"/>
      <c r="X41" s="195"/>
      <c r="Y41" s="199"/>
      <c r="Z41" s="195"/>
      <c r="AA41" s="199"/>
      <c r="AB41" s="195"/>
      <c r="AC41" s="100"/>
    </row>
    <row r="42" spans="1:29" s="68" customFormat="1" ht="15.6" customHeight="1" x14ac:dyDescent="0.3">
      <c r="A42" s="67" t="s">
        <v>59</v>
      </c>
      <c r="C42" s="69"/>
      <c r="D42" s="69"/>
      <c r="E42" s="69"/>
      <c r="F42" s="69"/>
      <c r="G42" s="70"/>
      <c r="H42" s="70"/>
      <c r="I42" s="71"/>
      <c r="J42" s="70"/>
      <c r="K42" s="70"/>
      <c r="L42" s="72"/>
      <c r="M42" s="70"/>
      <c r="N42" s="72"/>
      <c r="O42" s="70"/>
      <c r="P42" s="73"/>
      <c r="Q42" s="70"/>
      <c r="R42" s="70"/>
      <c r="S42" s="70"/>
      <c r="T42" s="70"/>
      <c r="U42" s="70"/>
      <c r="V42" s="70"/>
      <c r="W42" s="70"/>
      <c r="X42" s="74"/>
      <c r="Y42" s="70"/>
      <c r="Z42" s="74"/>
      <c r="AA42" s="70"/>
      <c r="AB42" s="74"/>
    </row>
    <row r="43" spans="1:29" s="86" customFormat="1" ht="15.6" customHeight="1" x14ac:dyDescent="0.3">
      <c r="A43" s="75">
        <v>1</v>
      </c>
      <c r="B43" s="76"/>
      <c r="C43" s="75" t="s">
        <v>60</v>
      </c>
      <c r="D43" s="75" t="s">
        <v>61</v>
      </c>
      <c r="E43" s="75" t="s">
        <v>62</v>
      </c>
      <c r="F43" s="75" t="s">
        <v>63</v>
      </c>
      <c r="G43" s="77"/>
      <c r="H43" s="131">
        <v>204.5</v>
      </c>
      <c r="I43" s="81">
        <f>(H43*100)/340</f>
        <v>60.147058823529413</v>
      </c>
      <c r="J43" s="79"/>
      <c r="K43" s="129">
        <v>200</v>
      </c>
      <c r="L43" s="81">
        <f>(K43*100)/340</f>
        <v>58.823529411764703</v>
      </c>
      <c r="M43" s="79"/>
      <c r="N43" s="131">
        <f>SUM(H43+K43)</f>
        <v>404.5</v>
      </c>
      <c r="O43" s="80"/>
      <c r="P43" s="81">
        <f>(I43+L43)/2</f>
        <v>59.485294117647058</v>
      </c>
      <c r="Q43" s="80"/>
      <c r="R43" s="82"/>
      <c r="S43" s="80"/>
      <c r="T43" s="82"/>
      <c r="U43" s="80"/>
      <c r="V43" s="83">
        <f>P43-T43</f>
        <v>59.485294117647058</v>
      </c>
      <c r="W43" s="77"/>
      <c r="X43" s="131">
        <v>13</v>
      </c>
      <c r="Y43" s="79"/>
      <c r="Z43" s="131">
        <v>13</v>
      </c>
      <c r="AA43" s="79"/>
      <c r="AB43" s="84" t="s">
        <v>64</v>
      </c>
      <c r="AC43" s="85"/>
    </row>
    <row r="44" spans="1:29" s="86" customFormat="1" ht="7.2" customHeight="1" x14ac:dyDescent="0.3">
      <c r="A44" s="87"/>
      <c r="B44" s="88"/>
      <c r="C44" s="89"/>
      <c r="D44" s="89"/>
      <c r="E44" s="112"/>
      <c r="F44" s="89"/>
      <c r="G44" s="77"/>
      <c r="H44" s="77"/>
      <c r="I44" s="91"/>
      <c r="J44" s="92"/>
      <c r="K44" s="92"/>
      <c r="L44" s="91"/>
      <c r="M44" s="92"/>
      <c r="N44" s="91"/>
      <c r="O44" s="77"/>
      <c r="P44" s="93"/>
      <c r="Q44" s="77"/>
      <c r="R44" s="112"/>
      <c r="S44" s="77"/>
      <c r="T44" s="112"/>
      <c r="U44" s="77"/>
      <c r="V44" s="94"/>
      <c r="W44" s="77"/>
      <c r="X44" s="91"/>
      <c r="Y44" s="92"/>
      <c r="Z44" s="91"/>
      <c r="AA44" s="92"/>
      <c r="AB44" s="95"/>
      <c r="AC44" s="85"/>
    </row>
    <row r="45" spans="1:29" s="86" customFormat="1" ht="21" customHeight="1" x14ac:dyDescent="0.3">
      <c r="A45" s="176">
        <f t="shared" ref="A45:A58" si="6">RANK(V45,$V$45:$V$58,0)</f>
        <v>1</v>
      </c>
      <c r="B45" s="177"/>
      <c r="C45" s="178"/>
      <c r="D45" s="178"/>
      <c r="E45" s="169"/>
      <c r="F45" s="179"/>
      <c r="G45" s="149"/>
      <c r="H45" s="168"/>
      <c r="I45" s="140">
        <f t="shared" ref="I45:I58" si="7">(H45*100)/340</f>
        <v>0</v>
      </c>
      <c r="J45" s="92"/>
      <c r="K45" s="168"/>
      <c r="L45" s="140">
        <f t="shared" ref="L45:L58" si="8">(K45*100)/340</f>
        <v>0</v>
      </c>
      <c r="M45" s="92"/>
      <c r="N45" s="141">
        <f t="shared" ref="N45:N58" si="9">(H45+K45)</f>
        <v>0</v>
      </c>
      <c r="O45" s="142"/>
      <c r="P45" s="140">
        <f t="shared" ref="P45:P58" si="10">(I45+L45)/2</f>
        <v>0</v>
      </c>
      <c r="Q45" s="77"/>
      <c r="R45" s="169"/>
      <c r="S45" s="170"/>
      <c r="T45" s="169"/>
      <c r="U45" s="142"/>
      <c r="V45" s="134">
        <f t="shared" ref="V45:V58" si="11">P45-T45</f>
        <v>0</v>
      </c>
      <c r="W45" s="142"/>
      <c r="X45" s="174"/>
      <c r="Y45" s="175"/>
      <c r="Z45" s="174"/>
      <c r="AA45" s="171"/>
      <c r="AB45" s="172"/>
      <c r="AC45" s="85"/>
    </row>
    <row r="46" spans="1:29" s="86" customFormat="1" ht="21" customHeight="1" x14ac:dyDescent="0.3">
      <c r="A46" s="176">
        <f t="shared" si="6"/>
        <v>1</v>
      </c>
      <c r="B46" s="177"/>
      <c r="C46" s="178"/>
      <c r="D46" s="178"/>
      <c r="E46" s="169"/>
      <c r="F46" s="179"/>
      <c r="G46" s="149"/>
      <c r="H46" s="168"/>
      <c r="I46" s="140">
        <f t="shared" si="7"/>
        <v>0</v>
      </c>
      <c r="J46" s="92"/>
      <c r="K46" s="168"/>
      <c r="L46" s="140">
        <f t="shared" si="8"/>
        <v>0</v>
      </c>
      <c r="M46" s="92"/>
      <c r="N46" s="141">
        <f t="shared" si="9"/>
        <v>0</v>
      </c>
      <c r="O46" s="142"/>
      <c r="P46" s="140">
        <f t="shared" si="10"/>
        <v>0</v>
      </c>
      <c r="Q46" s="77"/>
      <c r="R46" s="169"/>
      <c r="S46" s="170"/>
      <c r="T46" s="169"/>
      <c r="U46" s="142"/>
      <c r="V46" s="134">
        <f t="shared" si="11"/>
        <v>0</v>
      </c>
      <c r="W46" s="142"/>
      <c r="X46" s="174"/>
      <c r="Y46" s="175"/>
      <c r="Z46" s="174"/>
      <c r="AA46" s="171"/>
      <c r="AB46" s="172"/>
      <c r="AC46" s="85"/>
    </row>
    <row r="47" spans="1:29" s="86" customFormat="1" ht="21" customHeight="1" x14ac:dyDescent="0.3">
      <c r="A47" s="176">
        <f t="shared" si="6"/>
        <v>1</v>
      </c>
      <c r="B47" s="177"/>
      <c r="C47" s="178"/>
      <c r="D47" s="178"/>
      <c r="E47" s="169"/>
      <c r="F47" s="179"/>
      <c r="G47" s="149"/>
      <c r="H47" s="168"/>
      <c r="I47" s="140">
        <f t="shared" si="7"/>
        <v>0</v>
      </c>
      <c r="J47" s="92"/>
      <c r="K47" s="168"/>
      <c r="L47" s="140">
        <f t="shared" si="8"/>
        <v>0</v>
      </c>
      <c r="M47" s="92"/>
      <c r="N47" s="141">
        <f t="shared" si="9"/>
        <v>0</v>
      </c>
      <c r="O47" s="142"/>
      <c r="P47" s="140">
        <f t="shared" si="10"/>
        <v>0</v>
      </c>
      <c r="Q47" s="77"/>
      <c r="R47" s="169"/>
      <c r="S47" s="170"/>
      <c r="T47" s="169"/>
      <c r="U47" s="142"/>
      <c r="V47" s="134">
        <f t="shared" si="11"/>
        <v>0</v>
      </c>
      <c r="W47" s="142"/>
      <c r="X47" s="174"/>
      <c r="Y47" s="175"/>
      <c r="Z47" s="174"/>
      <c r="AA47" s="171"/>
      <c r="AB47" s="172"/>
      <c r="AC47" s="85"/>
    </row>
    <row r="48" spans="1:29" s="86" customFormat="1" ht="21" customHeight="1" x14ac:dyDescent="0.3">
      <c r="A48" s="176">
        <f t="shared" si="6"/>
        <v>1</v>
      </c>
      <c r="B48" s="177"/>
      <c r="C48" s="178"/>
      <c r="D48" s="178"/>
      <c r="E48" s="169"/>
      <c r="F48" s="179"/>
      <c r="G48" s="149"/>
      <c r="H48" s="168"/>
      <c r="I48" s="140">
        <f t="shared" si="7"/>
        <v>0</v>
      </c>
      <c r="J48" s="92"/>
      <c r="K48" s="168"/>
      <c r="L48" s="140">
        <f t="shared" si="8"/>
        <v>0</v>
      </c>
      <c r="M48" s="92"/>
      <c r="N48" s="141">
        <f t="shared" si="9"/>
        <v>0</v>
      </c>
      <c r="O48" s="142"/>
      <c r="P48" s="140">
        <f t="shared" si="10"/>
        <v>0</v>
      </c>
      <c r="Q48" s="77"/>
      <c r="R48" s="169"/>
      <c r="S48" s="170"/>
      <c r="T48" s="169"/>
      <c r="U48" s="142"/>
      <c r="V48" s="134">
        <f t="shared" si="11"/>
        <v>0</v>
      </c>
      <c r="W48" s="142"/>
      <c r="X48" s="174"/>
      <c r="Y48" s="175"/>
      <c r="Z48" s="174"/>
      <c r="AA48" s="171"/>
      <c r="AB48" s="172"/>
      <c r="AC48" s="85"/>
    </row>
    <row r="49" spans="1:29" s="86" customFormat="1" ht="21" customHeight="1" x14ac:dyDescent="0.3">
      <c r="A49" s="176">
        <f t="shared" si="6"/>
        <v>1</v>
      </c>
      <c r="B49" s="177"/>
      <c r="C49" s="178"/>
      <c r="D49" s="178"/>
      <c r="E49" s="169"/>
      <c r="F49" s="179"/>
      <c r="G49" s="149"/>
      <c r="H49" s="168"/>
      <c r="I49" s="140">
        <f t="shared" si="7"/>
        <v>0</v>
      </c>
      <c r="J49" s="92"/>
      <c r="K49" s="168"/>
      <c r="L49" s="140">
        <f t="shared" si="8"/>
        <v>0</v>
      </c>
      <c r="M49" s="92"/>
      <c r="N49" s="141">
        <f t="shared" si="9"/>
        <v>0</v>
      </c>
      <c r="O49" s="142"/>
      <c r="P49" s="140">
        <f t="shared" si="10"/>
        <v>0</v>
      </c>
      <c r="Q49" s="77"/>
      <c r="R49" s="169"/>
      <c r="S49" s="170"/>
      <c r="T49" s="169"/>
      <c r="U49" s="142"/>
      <c r="V49" s="134">
        <f t="shared" si="11"/>
        <v>0</v>
      </c>
      <c r="W49" s="142"/>
      <c r="X49" s="174"/>
      <c r="Y49" s="175"/>
      <c r="Z49" s="174"/>
      <c r="AA49" s="171"/>
      <c r="AB49" s="172"/>
      <c r="AC49" s="85"/>
    </row>
    <row r="50" spans="1:29" s="86" customFormat="1" ht="21" customHeight="1" x14ac:dyDescent="0.3">
      <c r="A50" s="176">
        <f t="shared" si="6"/>
        <v>1</v>
      </c>
      <c r="B50" s="177"/>
      <c r="C50" s="178"/>
      <c r="D50" s="178"/>
      <c r="E50" s="169"/>
      <c r="F50" s="179"/>
      <c r="G50" s="149"/>
      <c r="H50" s="168"/>
      <c r="I50" s="140">
        <f t="shared" si="7"/>
        <v>0</v>
      </c>
      <c r="J50" s="92"/>
      <c r="K50" s="168"/>
      <c r="L50" s="140">
        <f t="shared" si="8"/>
        <v>0</v>
      </c>
      <c r="M50" s="92"/>
      <c r="N50" s="141">
        <f t="shared" si="9"/>
        <v>0</v>
      </c>
      <c r="O50" s="142"/>
      <c r="P50" s="140">
        <f t="shared" si="10"/>
        <v>0</v>
      </c>
      <c r="Q50" s="77"/>
      <c r="R50" s="169"/>
      <c r="S50" s="170"/>
      <c r="T50" s="169"/>
      <c r="U50" s="142"/>
      <c r="V50" s="134">
        <f t="shared" si="11"/>
        <v>0</v>
      </c>
      <c r="W50" s="142"/>
      <c r="X50" s="174"/>
      <c r="Y50" s="175"/>
      <c r="Z50" s="174"/>
      <c r="AA50" s="171"/>
      <c r="AB50" s="172"/>
      <c r="AC50" s="85"/>
    </row>
    <row r="51" spans="1:29" s="86" customFormat="1" ht="21" customHeight="1" x14ac:dyDescent="0.3">
      <c r="A51" s="176">
        <f t="shared" si="6"/>
        <v>1</v>
      </c>
      <c r="B51" s="177"/>
      <c r="C51" s="178"/>
      <c r="D51" s="178"/>
      <c r="E51" s="169"/>
      <c r="F51" s="179"/>
      <c r="G51" s="149"/>
      <c r="H51" s="168"/>
      <c r="I51" s="140">
        <f t="shared" si="7"/>
        <v>0</v>
      </c>
      <c r="J51" s="92"/>
      <c r="K51" s="168"/>
      <c r="L51" s="140">
        <f t="shared" si="8"/>
        <v>0</v>
      </c>
      <c r="M51" s="92"/>
      <c r="N51" s="141">
        <f t="shared" si="9"/>
        <v>0</v>
      </c>
      <c r="O51" s="142"/>
      <c r="P51" s="140">
        <f t="shared" si="10"/>
        <v>0</v>
      </c>
      <c r="Q51" s="77"/>
      <c r="R51" s="169"/>
      <c r="S51" s="170"/>
      <c r="T51" s="169"/>
      <c r="U51" s="142"/>
      <c r="V51" s="134">
        <f t="shared" si="11"/>
        <v>0</v>
      </c>
      <c r="W51" s="142"/>
      <c r="X51" s="174"/>
      <c r="Y51" s="175"/>
      <c r="Z51" s="174"/>
      <c r="AA51" s="171"/>
      <c r="AB51" s="172"/>
      <c r="AC51" s="85"/>
    </row>
    <row r="52" spans="1:29" s="86" customFormat="1" ht="21" customHeight="1" x14ac:dyDescent="0.3">
      <c r="A52" s="176">
        <f t="shared" si="6"/>
        <v>1</v>
      </c>
      <c r="B52" s="177"/>
      <c r="C52" s="178"/>
      <c r="D52" s="178"/>
      <c r="E52" s="169"/>
      <c r="F52" s="179"/>
      <c r="G52" s="149"/>
      <c r="H52" s="168"/>
      <c r="I52" s="140">
        <f t="shared" si="7"/>
        <v>0</v>
      </c>
      <c r="J52" s="92"/>
      <c r="K52" s="168"/>
      <c r="L52" s="140">
        <f t="shared" si="8"/>
        <v>0</v>
      </c>
      <c r="M52" s="92"/>
      <c r="N52" s="141">
        <f t="shared" si="9"/>
        <v>0</v>
      </c>
      <c r="O52" s="142"/>
      <c r="P52" s="140">
        <f t="shared" si="10"/>
        <v>0</v>
      </c>
      <c r="Q52" s="77"/>
      <c r="R52" s="169"/>
      <c r="S52" s="170"/>
      <c r="T52" s="169"/>
      <c r="U52" s="142"/>
      <c r="V52" s="134">
        <f t="shared" si="11"/>
        <v>0</v>
      </c>
      <c r="W52" s="142"/>
      <c r="X52" s="174"/>
      <c r="Y52" s="175"/>
      <c r="Z52" s="174"/>
      <c r="AA52" s="171"/>
      <c r="AB52" s="172"/>
      <c r="AC52" s="85"/>
    </row>
    <row r="53" spans="1:29" s="86" customFormat="1" ht="21" customHeight="1" x14ac:dyDescent="0.3">
      <c r="A53" s="176">
        <f t="shared" si="6"/>
        <v>1</v>
      </c>
      <c r="B53" s="177"/>
      <c r="C53" s="178"/>
      <c r="D53" s="178"/>
      <c r="E53" s="169"/>
      <c r="F53" s="179"/>
      <c r="G53" s="149"/>
      <c r="H53" s="168"/>
      <c r="I53" s="140">
        <f t="shared" si="7"/>
        <v>0</v>
      </c>
      <c r="J53" s="92"/>
      <c r="K53" s="168"/>
      <c r="L53" s="140">
        <f t="shared" si="8"/>
        <v>0</v>
      </c>
      <c r="M53" s="92"/>
      <c r="N53" s="141">
        <f t="shared" si="9"/>
        <v>0</v>
      </c>
      <c r="O53" s="142"/>
      <c r="P53" s="140">
        <f t="shared" si="10"/>
        <v>0</v>
      </c>
      <c r="Q53" s="77"/>
      <c r="R53" s="169"/>
      <c r="S53" s="170"/>
      <c r="T53" s="169"/>
      <c r="U53" s="142"/>
      <c r="V53" s="134">
        <f t="shared" si="11"/>
        <v>0</v>
      </c>
      <c r="W53" s="142"/>
      <c r="X53" s="174"/>
      <c r="Y53" s="175"/>
      <c r="Z53" s="174"/>
      <c r="AA53" s="171"/>
      <c r="AB53" s="172"/>
      <c r="AC53" s="85"/>
    </row>
    <row r="54" spans="1:29" s="86" customFormat="1" ht="21" customHeight="1" x14ac:dyDescent="0.3">
      <c r="A54" s="176">
        <f t="shared" si="6"/>
        <v>1</v>
      </c>
      <c r="B54" s="177"/>
      <c r="C54" s="178"/>
      <c r="D54" s="178"/>
      <c r="E54" s="169"/>
      <c r="F54" s="179"/>
      <c r="G54" s="149"/>
      <c r="H54" s="168"/>
      <c r="I54" s="140">
        <f t="shared" si="7"/>
        <v>0</v>
      </c>
      <c r="J54" s="92"/>
      <c r="K54" s="168"/>
      <c r="L54" s="140">
        <f t="shared" si="8"/>
        <v>0</v>
      </c>
      <c r="M54" s="92"/>
      <c r="N54" s="141">
        <f t="shared" si="9"/>
        <v>0</v>
      </c>
      <c r="O54" s="142"/>
      <c r="P54" s="140">
        <f t="shared" si="10"/>
        <v>0</v>
      </c>
      <c r="Q54" s="77"/>
      <c r="R54" s="169"/>
      <c r="S54" s="170"/>
      <c r="T54" s="169"/>
      <c r="U54" s="142"/>
      <c r="V54" s="134">
        <f t="shared" si="11"/>
        <v>0</v>
      </c>
      <c r="W54" s="142"/>
      <c r="X54" s="174"/>
      <c r="Y54" s="175"/>
      <c r="Z54" s="174"/>
      <c r="AA54" s="171"/>
      <c r="AB54" s="172"/>
      <c r="AC54" s="85"/>
    </row>
    <row r="55" spans="1:29" s="86" customFormat="1" ht="21" customHeight="1" x14ac:dyDescent="0.3">
      <c r="A55" s="176">
        <f t="shared" si="6"/>
        <v>1</v>
      </c>
      <c r="B55" s="177"/>
      <c r="C55" s="178"/>
      <c r="D55" s="178"/>
      <c r="E55" s="169"/>
      <c r="F55" s="179"/>
      <c r="G55" s="149"/>
      <c r="H55" s="168"/>
      <c r="I55" s="140">
        <f t="shared" si="7"/>
        <v>0</v>
      </c>
      <c r="J55" s="92"/>
      <c r="K55" s="168"/>
      <c r="L55" s="140">
        <f t="shared" si="8"/>
        <v>0</v>
      </c>
      <c r="M55" s="92"/>
      <c r="N55" s="141">
        <f t="shared" si="9"/>
        <v>0</v>
      </c>
      <c r="O55" s="142"/>
      <c r="P55" s="140">
        <f t="shared" si="10"/>
        <v>0</v>
      </c>
      <c r="Q55" s="77"/>
      <c r="R55" s="169"/>
      <c r="S55" s="170"/>
      <c r="T55" s="169"/>
      <c r="U55" s="142"/>
      <c r="V55" s="134">
        <f t="shared" si="11"/>
        <v>0</v>
      </c>
      <c r="W55" s="142"/>
      <c r="X55" s="174"/>
      <c r="Y55" s="175"/>
      <c r="Z55" s="174"/>
      <c r="AA55" s="171"/>
      <c r="AB55" s="172"/>
      <c r="AC55" s="85"/>
    </row>
    <row r="56" spans="1:29" s="86" customFormat="1" ht="21" customHeight="1" x14ac:dyDescent="0.3">
      <c r="A56" s="176">
        <f t="shared" si="6"/>
        <v>1</v>
      </c>
      <c r="B56" s="177"/>
      <c r="C56" s="178"/>
      <c r="D56" s="178"/>
      <c r="E56" s="169"/>
      <c r="F56" s="179"/>
      <c r="G56" s="149"/>
      <c r="H56" s="168"/>
      <c r="I56" s="140">
        <f t="shared" si="7"/>
        <v>0</v>
      </c>
      <c r="J56" s="92"/>
      <c r="K56" s="168"/>
      <c r="L56" s="140">
        <f t="shared" si="8"/>
        <v>0</v>
      </c>
      <c r="M56" s="92"/>
      <c r="N56" s="141">
        <f t="shared" si="9"/>
        <v>0</v>
      </c>
      <c r="O56" s="142"/>
      <c r="P56" s="140">
        <f t="shared" si="10"/>
        <v>0</v>
      </c>
      <c r="Q56" s="77"/>
      <c r="R56" s="169"/>
      <c r="S56" s="170"/>
      <c r="T56" s="169"/>
      <c r="U56" s="142"/>
      <c r="V56" s="134">
        <f t="shared" si="11"/>
        <v>0</v>
      </c>
      <c r="W56" s="142"/>
      <c r="X56" s="174"/>
      <c r="Y56" s="175"/>
      <c r="Z56" s="174"/>
      <c r="AA56" s="171"/>
      <c r="AB56" s="172"/>
      <c r="AC56" s="85"/>
    </row>
    <row r="57" spans="1:29" s="86" customFormat="1" ht="21" customHeight="1" x14ac:dyDescent="0.3">
      <c r="A57" s="176">
        <f t="shared" si="6"/>
        <v>1</v>
      </c>
      <c r="B57" s="177"/>
      <c r="C57" s="178"/>
      <c r="D57" s="178"/>
      <c r="E57" s="169"/>
      <c r="F57" s="179"/>
      <c r="G57" s="149"/>
      <c r="H57" s="168"/>
      <c r="I57" s="140">
        <f t="shared" si="7"/>
        <v>0</v>
      </c>
      <c r="J57" s="92"/>
      <c r="K57" s="168"/>
      <c r="L57" s="140">
        <f t="shared" si="8"/>
        <v>0</v>
      </c>
      <c r="M57" s="92"/>
      <c r="N57" s="141">
        <f t="shared" si="9"/>
        <v>0</v>
      </c>
      <c r="O57" s="142"/>
      <c r="P57" s="140">
        <f t="shared" si="10"/>
        <v>0</v>
      </c>
      <c r="Q57" s="77"/>
      <c r="R57" s="169"/>
      <c r="S57" s="170"/>
      <c r="T57" s="169"/>
      <c r="U57" s="142"/>
      <c r="V57" s="134">
        <f t="shared" si="11"/>
        <v>0</v>
      </c>
      <c r="W57" s="142"/>
      <c r="X57" s="168"/>
      <c r="Y57" s="175"/>
      <c r="Z57" s="168"/>
      <c r="AA57" s="171"/>
      <c r="AB57" s="173"/>
      <c r="AC57" s="97"/>
    </row>
    <row r="58" spans="1:29" s="86" customFormat="1" ht="21" customHeight="1" x14ac:dyDescent="0.3">
      <c r="A58" s="176">
        <f t="shared" si="6"/>
        <v>1</v>
      </c>
      <c r="B58" s="177"/>
      <c r="C58" s="178"/>
      <c r="D58" s="178"/>
      <c r="E58" s="169"/>
      <c r="F58" s="179"/>
      <c r="G58" s="149"/>
      <c r="H58" s="168"/>
      <c r="I58" s="140">
        <f t="shared" si="7"/>
        <v>0</v>
      </c>
      <c r="J58" s="92"/>
      <c r="K58" s="168"/>
      <c r="L58" s="140">
        <f t="shared" si="8"/>
        <v>0</v>
      </c>
      <c r="M58" s="92"/>
      <c r="N58" s="141">
        <f t="shared" si="9"/>
        <v>0</v>
      </c>
      <c r="O58" s="142"/>
      <c r="P58" s="140">
        <f t="shared" si="10"/>
        <v>0</v>
      </c>
      <c r="Q58" s="77"/>
      <c r="R58" s="169"/>
      <c r="S58" s="170"/>
      <c r="T58" s="169"/>
      <c r="U58" s="142"/>
      <c r="V58" s="134">
        <f t="shared" si="11"/>
        <v>0</v>
      </c>
      <c r="W58" s="142"/>
      <c r="X58" s="168"/>
      <c r="Y58" s="175"/>
      <c r="Z58" s="168"/>
      <c r="AA58" s="171"/>
      <c r="AB58" s="173"/>
      <c r="AC58" s="97"/>
    </row>
    <row r="59" spans="1:29" ht="9.6" customHeight="1" x14ac:dyDescent="0.3">
      <c r="A59" s="15"/>
      <c r="B59" s="15"/>
    </row>
    <row r="60" spans="1:29" ht="15.75" customHeight="1" x14ac:dyDescent="0.3">
      <c r="A60" s="15"/>
      <c r="B60" s="15"/>
      <c r="C60" s="18" t="s">
        <v>43</v>
      </c>
      <c r="D60" s="18"/>
      <c r="E60" s="24"/>
      <c r="F60" s="24"/>
      <c r="L60" s="24"/>
      <c r="M60" s="24"/>
      <c r="N60" s="24"/>
      <c r="O60" s="24"/>
      <c r="P60" s="25"/>
      <c r="Q60" s="24"/>
      <c r="R60" s="11"/>
      <c r="S60" s="11"/>
      <c r="T60" s="11"/>
      <c r="U60" s="11"/>
      <c r="V60" s="11"/>
      <c r="W60" s="11"/>
    </row>
    <row r="61" spans="1:29" ht="15.75" customHeight="1" x14ac:dyDescent="0.3">
      <c r="A61" s="15"/>
      <c r="B61" s="15"/>
      <c r="C61" s="18"/>
      <c r="D61" s="18"/>
      <c r="E61" s="11"/>
      <c r="F61" s="11"/>
      <c r="L61" s="11"/>
      <c r="M61" s="11"/>
      <c r="N61" s="11"/>
      <c r="O61" s="11"/>
      <c r="P61" s="26"/>
      <c r="Q61" s="11"/>
      <c r="R61" s="11"/>
      <c r="S61" s="11"/>
      <c r="T61" s="11"/>
      <c r="U61" s="11"/>
      <c r="V61" s="11"/>
      <c r="W61" s="11"/>
    </row>
    <row r="62" spans="1:29" ht="15.75" customHeight="1" x14ac:dyDescent="0.3">
      <c r="A62" s="59" t="s">
        <v>56</v>
      </c>
      <c r="B62" s="15"/>
      <c r="C62" s="18"/>
      <c r="D62" s="18"/>
      <c r="E62" s="11"/>
      <c r="F62" s="11"/>
      <c r="L62" s="11"/>
      <c r="M62" s="11"/>
      <c r="N62" s="11"/>
      <c r="O62" s="11"/>
      <c r="P62" s="26"/>
      <c r="Q62" s="11"/>
      <c r="R62" s="11"/>
      <c r="S62" s="11"/>
      <c r="T62" s="11"/>
      <c r="U62" s="11"/>
      <c r="V62" s="11"/>
      <c r="W62" s="11"/>
    </row>
    <row r="63" spans="1:29" ht="15.75" customHeight="1" x14ac:dyDescent="0.2">
      <c r="A63" s="193" t="s">
        <v>44</v>
      </c>
      <c r="B63" s="193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</row>
    <row r="64" spans="1:29" ht="8.4" customHeight="1" x14ac:dyDescent="0.3">
      <c r="A64" s="48"/>
      <c r="B64" s="48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4"/>
      <c r="Q64" s="43"/>
      <c r="R64" s="43"/>
      <c r="S64" s="43"/>
      <c r="T64" s="43"/>
      <c r="AC64" s="16"/>
    </row>
    <row r="65" spans="1:29" ht="8.4" customHeight="1" x14ac:dyDescent="0.3">
      <c r="A65" s="48"/>
      <c r="B65" s="48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43"/>
      <c r="R65" s="43"/>
      <c r="S65" s="43"/>
      <c r="T65" s="43"/>
      <c r="AC65" s="11"/>
    </row>
    <row r="66" spans="1:29" s="9" customFormat="1" ht="14.4" customHeight="1" x14ac:dyDescent="0.25">
      <c r="A66" s="49" t="s">
        <v>79</v>
      </c>
      <c r="B66" s="49"/>
      <c r="C66" s="110"/>
      <c r="D66" s="110"/>
      <c r="E66" s="110"/>
      <c r="G66" s="123" t="s">
        <v>80</v>
      </c>
      <c r="H66" s="123"/>
      <c r="J66" s="111"/>
      <c r="K66" s="111"/>
      <c r="L66" s="111"/>
      <c r="M66" s="111"/>
      <c r="N66" s="111"/>
      <c r="O66" s="111"/>
      <c r="P66" s="111"/>
      <c r="Q66" s="51"/>
      <c r="R66" s="51"/>
      <c r="S66" s="51"/>
      <c r="T66" s="51"/>
      <c r="U66" s="17"/>
      <c r="V66" s="17"/>
      <c r="W66" s="17"/>
      <c r="X66" s="184" t="s">
        <v>82</v>
      </c>
      <c r="Y66" s="185"/>
      <c r="Z66" s="186"/>
    </row>
    <row r="67" spans="1:29" ht="12" customHeight="1" x14ac:dyDescent="0.25">
      <c r="A67" s="43"/>
      <c r="B67" s="43"/>
      <c r="C67" s="52"/>
      <c r="D67" s="52"/>
      <c r="E67" s="52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4"/>
      <c r="Q67" s="43"/>
      <c r="R67" s="43"/>
      <c r="S67" s="43"/>
      <c r="T67" s="43"/>
      <c r="X67" s="187"/>
      <c r="Y67" s="188"/>
      <c r="Z67" s="189"/>
    </row>
    <row r="68" spans="1:29" ht="15" customHeight="1" x14ac:dyDescent="0.3">
      <c r="A68" s="57" t="s">
        <v>46</v>
      </c>
      <c r="B68" s="53"/>
      <c r="C68" s="54"/>
      <c r="D68" s="54"/>
      <c r="E68" s="54"/>
      <c r="F68" s="58" t="s">
        <v>32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35"/>
      <c r="V68" s="35"/>
      <c r="W68" s="35"/>
      <c r="X68" s="190"/>
      <c r="Y68" s="191"/>
      <c r="Z68" s="192"/>
      <c r="AA68" s="12"/>
    </row>
    <row r="69" spans="1:29" ht="6" customHeight="1" x14ac:dyDescent="0.2">
      <c r="G69" s="34"/>
      <c r="H69" s="34"/>
      <c r="J69" s="34"/>
      <c r="K69" s="34"/>
      <c r="M69" s="34"/>
      <c r="O69" s="34"/>
      <c r="Q69" s="34"/>
      <c r="R69" s="34"/>
      <c r="S69" s="34"/>
      <c r="T69" s="34"/>
      <c r="U69" s="34"/>
      <c r="V69" s="34"/>
      <c r="W69" s="34"/>
      <c r="X69" s="34"/>
      <c r="Y69" s="34"/>
      <c r="AA69" s="34"/>
    </row>
    <row r="70" spans="1:29" ht="15.6" customHeight="1" x14ac:dyDescent="0.2">
      <c r="A70" s="195" t="s">
        <v>33</v>
      </c>
      <c r="C70" s="195" t="s">
        <v>34</v>
      </c>
      <c r="D70" s="195" t="s">
        <v>35</v>
      </c>
      <c r="E70" s="195" t="s">
        <v>36</v>
      </c>
      <c r="F70" s="195" t="s">
        <v>37</v>
      </c>
      <c r="G70" s="199"/>
      <c r="H70" s="196" t="s">
        <v>38</v>
      </c>
      <c r="I70" s="197"/>
      <c r="J70" s="199"/>
      <c r="K70" s="196" t="s">
        <v>39</v>
      </c>
      <c r="L70" s="197"/>
      <c r="M70" s="199"/>
      <c r="N70" s="195" t="s">
        <v>40</v>
      </c>
      <c r="O70" s="199"/>
      <c r="P70" s="195" t="s">
        <v>52</v>
      </c>
      <c r="Q70" s="199"/>
      <c r="R70" s="195" t="s">
        <v>41</v>
      </c>
      <c r="S70" s="199"/>
      <c r="T70" s="195" t="s">
        <v>54</v>
      </c>
      <c r="U70" s="199"/>
      <c r="V70" s="195" t="s">
        <v>53</v>
      </c>
      <c r="W70" s="199"/>
      <c r="X70" s="195" t="s">
        <v>38</v>
      </c>
      <c r="Y70" s="199"/>
      <c r="Z70" s="195" t="s">
        <v>39</v>
      </c>
      <c r="AA70" s="199"/>
      <c r="AB70" s="195" t="s">
        <v>42</v>
      </c>
    </row>
    <row r="71" spans="1:29" s="22" customFormat="1" ht="91.2" customHeight="1" x14ac:dyDescent="0.2">
      <c r="A71" s="195"/>
      <c r="B71" s="100"/>
      <c r="C71" s="195"/>
      <c r="D71" s="195"/>
      <c r="E71" s="195"/>
      <c r="F71" s="195"/>
      <c r="G71" s="199"/>
      <c r="H71" s="108" t="s">
        <v>74</v>
      </c>
      <c r="I71" s="143" t="s">
        <v>76</v>
      </c>
      <c r="J71" s="199"/>
      <c r="K71" s="108" t="s">
        <v>74</v>
      </c>
      <c r="L71" s="143" t="s">
        <v>76</v>
      </c>
      <c r="M71" s="199"/>
      <c r="N71" s="195"/>
      <c r="O71" s="199"/>
      <c r="P71" s="195"/>
      <c r="Q71" s="199"/>
      <c r="R71" s="195"/>
      <c r="S71" s="199"/>
      <c r="T71" s="195"/>
      <c r="U71" s="199"/>
      <c r="V71" s="195"/>
      <c r="W71" s="199"/>
      <c r="X71" s="195"/>
      <c r="Y71" s="199"/>
      <c r="Z71" s="195"/>
      <c r="AA71" s="199"/>
      <c r="AB71" s="195"/>
      <c r="AC71" s="100"/>
    </row>
    <row r="72" spans="1:29" s="68" customFormat="1" ht="15.6" customHeight="1" x14ac:dyDescent="0.3">
      <c r="A72" s="67" t="s">
        <v>59</v>
      </c>
      <c r="C72" s="69"/>
      <c r="D72" s="69"/>
      <c r="E72" s="69"/>
      <c r="F72" s="69"/>
      <c r="G72" s="70"/>
      <c r="H72" s="70"/>
      <c r="I72" s="71"/>
      <c r="J72" s="70"/>
      <c r="K72" s="70"/>
      <c r="L72" s="72"/>
      <c r="M72" s="70"/>
      <c r="N72" s="72"/>
      <c r="O72" s="70"/>
      <c r="P72" s="73"/>
      <c r="Q72" s="70"/>
      <c r="R72" s="70"/>
      <c r="S72" s="70"/>
      <c r="T72" s="70"/>
      <c r="U72" s="70"/>
      <c r="V72" s="70"/>
      <c r="W72" s="70"/>
      <c r="X72" s="74"/>
      <c r="Y72" s="70"/>
      <c r="Z72" s="74"/>
      <c r="AA72" s="70"/>
      <c r="AB72" s="74"/>
    </row>
    <row r="73" spans="1:29" s="86" customFormat="1" ht="15.6" customHeight="1" x14ac:dyDescent="0.3">
      <c r="A73" s="75">
        <v>1</v>
      </c>
      <c r="B73" s="76"/>
      <c r="C73" s="75" t="s">
        <v>65</v>
      </c>
      <c r="D73" s="75" t="s">
        <v>61</v>
      </c>
      <c r="E73" s="75" t="s">
        <v>62</v>
      </c>
      <c r="F73" s="75" t="s">
        <v>66</v>
      </c>
      <c r="G73" s="77"/>
      <c r="H73" s="131">
        <v>198</v>
      </c>
      <c r="I73" s="81">
        <f>(H73*100)/330</f>
        <v>60</v>
      </c>
      <c r="J73" s="79"/>
      <c r="K73" s="129">
        <v>200.5</v>
      </c>
      <c r="L73" s="81">
        <f>(K73*100)/330</f>
        <v>60.757575757575758</v>
      </c>
      <c r="M73" s="79"/>
      <c r="N73" s="131">
        <f>SUM(H73+K73)</f>
        <v>398.5</v>
      </c>
      <c r="O73" s="80"/>
      <c r="P73" s="81">
        <f>(I73+L73)/2</f>
        <v>60.378787878787875</v>
      </c>
      <c r="Q73" s="80"/>
      <c r="R73" s="82">
        <v>1</v>
      </c>
      <c r="S73" s="80"/>
      <c r="T73" s="82">
        <v>0.5</v>
      </c>
      <c r="U73" s="80"/>
      <c r="V73" s="83">
        <f>P73-T73</f>
        <v>59.878787878787875</v>
      </c>
      <c r="W73" s="77"/>
      <c r="X73" s="131">
        <v>12</v>
      </c>
      <c r="Y73" s="79"/>
      <c r="Z73" s="131">
        <v>13</v>
      </c>
      <c r="AA73" s="79"/>
      <c r="AB73" s="84" t="s">
        <v>64</v>
      </c>
      <c r="AC73" s="85"/>
    </row>
    <row r="74" spans="1:29" s="86" customFormat="1" ht="7.2" customHeight="1" x14ac:dyDescent="0.3">
      <c r="A74" s="87"/>
      <c r="B74" s="88"/>
      <c r="C74" s="89"/>
      <c r="D74" s="89"/>
      <c r="E74" s="112"/>
      <c r="F74" s="89"/>
      <c r="G74" s="77"/>
      <c r="H74" s="77"/>
      <c r="I74" s="91"/>
      <c r="J74" s="92"/>
      <c r="K74" s="92"/>
      <c r="L74" s="91"/>
      <c r="M74" s="92"/>
      <c r="N74" s="91"/>
      <c r="O74" s="77"/>
      <c r="P74" s="93"/>
      <c r="Q74" s="77"/>
      <c r="R74" s="112"/>
      <c r="S74" s="77"/>
      <c r="T74" s="112"/>
      <c r="U74" s="77"/>
      <c r="V74" s="94"/>
      <c r="W74" s="77"/>
      <c r="X74" s="91"/>
      <c r="Y74" s="92"/>
      <c r="Z74" s="91"/>
      <c r="AA74" s="92"/>
      <c r="AB74" s="95"/>
      <c r="AC74" s="85"/>
    </row>
    <row r="75" spans="1:29" s="86" customFormat="1" ht="21" customHeight="1" x14ac:dyDescent="0.3">
      <c r="A75" s="176">
        <f t="shared" ref="A75:A88" si="12">RANK(V75,$V$75:$V$88,0)</f>
        <v>1</v>
      </c>
      <c r="B75" s="177"/>
      <c r="C75" s="178"/>
      <c r="D75" s="178"/>
      <c r="E75" s="169"/>
      <c r="F75" s="179"/>
      <c r="G75" s="149"/>
      <c r="H75" s="168"/>
      <c r="I75" s="140">
        <f>(H75*100)/330</f>
        <v>0</v>
      </c>
      <c r="J75" s="92"/>
      <c r="K75" s="168"/>
      <c r="L75" s="140">
        <f>(K75*100)/330</f>
        <v>0</v>
      </c>
      <c r="M75" s="92"/>
      <c r="N75" s="141">
        <f t="shared" ref="N75:N88" si="13">(H75+K75)</f>
        <v>0</v>
      </c>
      <c r="O75" s="142"/>
      <c r="P75" s="140">
        <f t="shared" ref="P75:P88" si="14">(I75+L75)/2</f>
        <v>0</v>
      </c>
      <c r="Q75" s="77"/>
      <c r="R75" s="169"/>
      <c r="S75" s="170"/>
      <c r="T75" s="169"/>
      <c r="U75" s="142"/>
      <c r="V75" s="134">
        <f t="shared" ref="V75:V88" si="15">P75-T75</f>
        <v>0</v>
      </c>
      <c r="W75" s="142"/>
      <c r="X75" s="174"/>
      <c r="Y75" s="175"/>
      <c r="Z75" s="174"/>
      <c r="AA75" s="171"/>
      <c r="AB75" s="172"/>
      <c r="AC75" s="85"/>
    </row>
    <row r="76" spans="1:29" s="86" customFormat="1" ht="21" customHeight="1" x14ac:dyDescent="0.3">
      <c r="A76" s="176">
        <f t="shared" si="12"/>
        <v>1</v>
      </c>
      <c r="B76" s="177"/>
      <c r="C76" s="178"/>
      <c r="D76" s="178"/>
      <c r="E76" s="169"/>
      <c r="F76" s="179"/>
      <c r="G76" s="149"/>
      <c r="H76" s="168"/>
      <c r="I76" s="140">
        <f t="shared" ref="I76:I88" si="16">(H76*100)/330</f>
        <v>0</v>
      </c>
      <c r="J76" s="92"/>
      <c r="K76" s="168"/>
      <c r="L76" s="140">
        <f t="shared" ref="L76:L88" si="17">(K76*100)/330</f>
        <v>0</v>
      </c>
      <c r="M76" s="92"/>
      <c r="N76" s="141">
        <f t="shared" si="13"/>
        <v>0</v>
      </c>
      <c r="O76" s="142"/>
      <c r="P76" s="140">
        <f t="shared" si="14"/>
        <v>0</v>
      </c>
      <c r="Q76" s="77"/>
      <c r="R76" s="169"/>
      <c r="S76" s="170"/>
      <c r="T76" s="169"/>
      <c r="U76" s="142"/>
      <c r="V76" s="134">
        <f t="shared" si="15"/>
        <v>0</v>
      </c>
      <c r="W76" s="142"/>
      <c r="X76" s="174"/>
      <c r="Y76" s="175"/>
      <c r="Z76" s="174"/>
      <c r="AA76" s="171"/>
      <c r="AB76" s="172"/>
      <c r="AC76" s="85"/>
    </row>
    <row r="77" spans="1:29" s="86" customFormat="1" ht="21" customHeight="1" x14ac:dyDescent="0.3">
      <c r="A77" s="176">
        <f t="shared" si="12"/>
        <v>1</v>
      </c>
      <c r="B77" s="177"/>
      <c r="C77" s="178"/>
      <c r="D77" s="178"/>
      <c r="E77" s="169"/>
      <c r="F77" s="179"/>
      <c r="G77" s="149"/>
      <c r="H77" s="168"/>
      <c r="I77" s="140">
        <f t="shared" si="16"/>
        <v>0</v>
      </c>
      <c r="J77" s="92"/>
      <c r="K77" s="168"/>
      <c r="L77" s="140">
        <f t="shared" si="17"/>
        <v>0</v>
      </c>
      <c r="M77" s="92"/>
      <c r="N77" s="141">
        <f t="shared" si="13"/>
        <v>0</v>
      </c>
      <c r="O77" s="142"/>
      <c r="P77" s="140">
        <f t="shared" si="14"/>
        <v>0</v>
      </c>
      <c r="Q77" s="77"/>
      <c r="R77" s="169"/>
      <c r="S77" s="170"/>
      <c r="T77" s="169"/>
      <c r="U77" s="142"/>
      <c r="V77" s="134">
        <f t="shared" si="15"/>
        <v>0</v>
      </c>
      <c r="W77" s="142"/>
      <c r="X77" s="174"/>
      <c r="Y77" s="175"/>
      <c r="Z77" s="174"/>
      <c r="AA77" s="171"/>
      <c r="AB77" s="172"/>
      <c r="AC77" s="85"/>
    </row>
    <row r="78" spans="1:29" s="86" customFormat="1" ht="21" customHeight="1" x14ac:dyDescent="0.3">
      <c r="A78" s="176">
        <f t="shared" si="12"/>
        <v>1</v>
      </c>
      <c r="B78" s="177"/>
      <c r="C78" s="178"/>
      <c r="D78" s="178"/>
      <c r="E78" s="169"/>
      <c r="F78" s="179"/>
      <c r="G78" s="149"/>
      <c r="H78" s="168"/>
      <c r="I78" s="140">
        <f t="shared" si="16"/>
        <v>0</v>
      </c>
      <c r="J78" s="92"/>
      <c r="K78" s="168"/>
      <c r="L78" s="140">
        <f t="shared" si="17"/>
        <v>0</v>
      </c>
      <c r="M78" s="92"/>
      <c r="N78" s="141">
        <f t="shared" si="13"/>
        <v>0</v>
      </c>
      <c r="O78" s="142"/>
      <c r="P78" s="140">
        <f t="shared" si="14"/>
        <v>0</v>
      </c>
      <c r="Q78" s="77"/>
      <c r="R78" s="169"/>
      <c r="S78" s="170"/>
      <c r="T78" s="169"/>
      <c r="U78" s="142"/>
      <c r="V78" s="134">
        <f t="shared" si="15"/>
        <v>0</v>
      </c>
      <c r="W78" s="142"/>
      <c r="X78" s="174"/>
      <c r="Y78" s="175"/>
      <c r="Z78" s="174"/>
      <c r="AA78" s="171"/>
      <c r="AB78" s="172"/>
      <c r="AC78" s="85"/>
    </row>
    <row r="79" spans="1:29" s="86" customFormat="1" ht="21" customHeight="1" x14ac:dyDescent="0.3">
      <c r="A79" s="176">
        <f t="shared" si="12"/>
        <v>1</v>
      </c>
      <c r="B79" s="177"/>
      <c r="C79" s="178"/>
      <c r="D79" s="178"/>
      <c r="E79" s="169"/>
      <c r="F79" s="179"/>
      <c r="G79" s="149"/>
      <c r="H79" s="168"/>
      <c r="I79" s="140">
        <f t="shared" si="16"/>
        <v>0</v>
      </c>
      <c r="J79" s="92"/>
      <c r="K79" s="168"/>
      <c r="L79" s="140">
        <f t="shared" si="17"/>
        <v>0</v>
      </c>
      <c r="M79" s="92"/>
      <c r="N79" s="141">
        <f t="shared" si="13"/>
        <v>0</v>
      </c>
      <c r="O79" s="142"/>
      <c r="P79" s="140">
        <f t="shared" si="14"/>
        <v>0</v>
      </c>
      <c r="Q79" s="77"/>
      <c r="R79" s="169"/>
      <c r="S79" s="170"/>
      <c r="T79" s="169"/>
      <c r="U79" s="142"/>
      <c r="V79" s="134">
        <f t="shared" si="15"/>
        <v>0</v>
      </c>
      <c r="W79" s="142"/>
      <c r="X79" s="174"/>
      <c r="Y79" s="175"/>
      <c r="Z79" s="174"/>
      <c r="AA79" s="171"/>
      <c r="AB79" s="172"/>
      <c r="AC79" s="85"/>
    </row>
    <row r="80" spans="1:29" s="86" customFormat="1" ht="21" customHeight="1" x14ac:dyDescent="0.3">
      <c r="A80" s="176">
        <f t="shared" si="12"/>
        <v>1</v>
      </c>
      <c r="B80" s="177"/>
      <c r="C80" s="178"/>
      <c r="D80" s="178"/>
      <c r="E80" s="169"/>
      <c r="F80" s="179"/>
      <c r="G80" s="149"/>
      <c r="H80" s="168"/>
      <c r="I80" s="140">
        <f t="shared" si="16"/>
        <v>0</v>
      </c>
      <c r="J80" s="92"/>
      <c r="K80" s="168"/>
      <c r="L80" s="140">
        <f t="shared" si="17"/>
        <v>0</v>
      </c>
      <c r="M80" s="92"/>
      <c r="N80" s="141">
        <f t="shared" si="13"/>
        <v>0</v>
      </c>
      <c r="O80" s="142"/>
      <c r="P80" s="140">
        <f t="shared" si="14"/>
        <v>0</v>
      </c>
      <c r="Q80" s="77"/>
      <c r="R80" s="169"/>
      <c r="S80" s="170"/>
      <c r="T80" s="169"/>
      <c r="U80" s="142"/>
      <c r="V80" s="134">
        <f t="shared" si="15"/>
        <v>0</v>
      </c>
      <c r="W80" s="142"/>
      <c r="X80" s="174"/>
      <c r="Y80" s="175"/>
      <c r="Z80" s="174"/>
      <c r="AA80" s="171"/>
      <c r="AB80" s="172"/>
      <c r="AC80" s="85"/>
    </row>
    <row r="81" spans="1:29" s="86" customFormat="1" ht="21" customHeight="1" x14ac:dyDescent="0.3">
      <c r="A81" s="176">
        <f t="shared" si="12"/>
        <v>1</v>
      </c>
      <c r="B81" s="177"/>
      <c r="C81" s="178"/>
      <c r="D81" s="178"/>
      <c r="E81" s="169"/>
      <c r="F81" s="179"/>
      <c r="G81" s="149"/>
      <c r="H81" s="168"/>
      <c r="I81" s="140">
        <f t="shared" si="16"/>
        <v>0</v>
      </c>
      <c r="J81" s="92"/>
      <c r="K81" s="168"/>
      <c r="L81" s="140">
        <f t="shared" si="17"/>
        <v>0</v>
      </c>
      <c r="M81" s="92"/>
      <c r="N81" s="141">
        <f t="shared" si="13"/>
        <v>0</v>
      </c>
      <c r="O81" s="142"/>
      <c r="P81" s="140">
        <f t="shared" si="14"/>
        <v>0</v>
      </c>
      <c r="Q81" s="77"/>
      <c r="R81" s="169"/>
      <c r="S81" s="170"/>
      <c r="T81" s="169"/>
      <c r="U81" s="142"/>
      <c r="V81" s="134">
        <f t="shared" si="15"/>
        <v>0</v>
      </c>
      <c r="W81" s="142"/>
      <c r="X81" s="174"/>
      <c r="Y81" s="175"/>
      <c r="Z81" s="174"/>
      <c r="AA81" s="171"/>
      <c r="AB81" s="172"/>
      <c r="AC81" s="85"/>
    </row>
    <row r="82" spans="1:29" s="86" customFormat="1" ht="21" customHeight="1" x14ac:dyDescent="0.3">
      <c r="A82" s="176">
        <f t="shared" si="12"/>
        <v>1</v>
      </c>
      <c r="B82" s="177"/>
      <c r="C82" s="178"/>
      <c r="D82" s="178"/>
      <c r="E82" s="169"/>
      <c r="F82" s="179"/>
      <c r="G82" s="149"/>
      <c r="H82" s="168"/>
      <c r="I82" s="140">
        <f t="shared" si="16"/>
        <v>0</v>
      </c>
      <c r="J82" s="92"/>
      <c r="K82" s="168"/>
      <c r="L82" s="140">
        <f t="shared" si="17"/>
        <v>0</v>
      </c>
      <c r="M82" s="92"/>
      <c r="N82" s="141">
        <f t="shared" si="13"/>
        <v>0</v>
      </c>
      <c r="O82" s="142"/>
      <c r="P82" s="140">
        <f t="shared" si="14"/>
        <v>0</v>
      </c>
      <c r="Q82" s="77"/>
      <c r="R82" s="169"/>
      <c r="S82" s="170"/>
      <c r="T82" s="169"/>
      <c r="U82" s="142"/>
      <c r="V82" s="134">
        <f t="shared" si="15"/>
        <v>0</v>
      </c>
      <c r="W82" s="142"/>
      <c r="X82" s="174"/>
      <c r="Y82" s="175"/>
      <c r="Z82" s="174"/>
      <c r="AA82" s="171"/>
      <c r="AB82" s="172"/>
      <c r="AC82" s="85"/>
    </row>
    <row r="83" spans="1:29" s="86" customFormat="1" ht="21" customHeight="1" x14ac:dyDescent="0.3">
      <c r="A83" s="176">
        <f t="shared" si="12"/>
        <v>1</v>
      </c>
      <c r="B83" s="177"/>
      <c r="C83" s="178"/>
      <c r="D83" s="178"/>
      <c r="E83" s="169"/>
      <c r="F83" s="179"/>
      <c r="G83" s="149"/>
      <c r="H83" s="168"/>
      <c r="I83" s="140">
        <f t="shared" si="16"/>
        <v>0</v>
      </c>
      <c r="J83" s="92"/>
      <c r="K83" s="168"/>
      <c r="L83" s="140">
        <f t="shared" si="17"/>
        <v>0</v>
      </c>
      <c r="M83" s="92"/>
      <c r="N83" s="141">
        <f t="shared" si="13"/>
        <v>0</v>
      </c>
      <c r="O83" s="142"/>
      <c r="P83" s="140">
        <f t="shared" si="14"/>
        <v>0</v>
      </c>
      <c r="Q83" s="77"/>
      <c r="R83" s="169"/>
      <c r="S83" s="170"/>
      <c r="T83" s="169"/>
      <c r="U83" s="142"/>
      <c r="V83" s="134">
        <f t="shared" si="15"/>
        <v>0</v>
      </c>
      <c r="W83" s="142"/>
      <c r="X83" s="174"/>
      <c r="Y83" s="175"/>
      <c r="Z83" s="174"/>
      <c r="AA83" s="171"/>
      <c r="AB83" s="172"/>
      <c r="AC83" s="85"/>
    </row>
    <row r="84" spans="1:29" s="86" customFormat="1" ht="21" customHeight="1" x14ac:dyDescent="0.3">
      <c r="A84" s="176">
        <f t="shared" si="12"/>
        <v>1</v>
      </c>
      <c r="B84" s="177"/>
      <c r="C84" s="178"/>
      <c r="D84" s="178"/>
      <c r="E84" s="169"/>
      <c r="F84" s="179"/>
      <c r="G84" s="149"/>
      <c r="H84" s="168"/>
      <c r="I84" s="140">
        <f t="shared" si="16"/>
        <v>0</v>
      </c>
      <c r="J84" s="92"/>
      <c r="K84" s="168"/>
      <c r="L84" s="140">
        <f t="shared" si="17"/>
        <v>0</v>
      </c>
      <c r="M84" s="92"/>
      <c r="N84" s="141">
        <f t="shared" si="13"/>
        <v>0</v>
      </c>
      <c r="O84" s="142"/>
      <c r="P84" s="140">
        <f t="shared" si="14"/>
        <v>0</v>
      </c>
      <c r="Q84" s="77"/>
      <c r="R84" s="169"/>
      <c r="S84" s="170"/>
      <c r="T84" s="169"/>
      <c r="U84" s="142"/>
      <c r="V84" s="134">
        <f t="shared" si="15"/>
        <v>0</v>
      </c>
      <c r="W84" s="142"/>
      <c r="X84" s="174"/>
      <c r="Y84" s="175"/>
      <c r="Z84" s="174"/>
      <c r="AA84" s="171"/>
      <c r="AB84" s="172"/>
      <c r="AC84" s="85"/>
    </row>
    <row r="85" spans="1:29" s="86" customFormat="1" ht="21" customHeight="1" x14ac:dyDescent="0.3">
      <c r="A85" s="176">
        <f t="shared" si="12"/>
        <v>1</v>
      </c>
      <c r="B85" s="177"/>
      <c r="C85" s="178"/>
      <c r="D85" s="178"/>
      <c r="E85" s="169"/>
      <c r="F85" s="179"/>
      <c r="G85" s="149"/>
      <c r="H85" s="168"/>
      <c r="I85" s="140">
        <f t="shared" si="16"/>
        <v>0</v>
      </c>
      <c r="J85" s="92"/>
      <c r="K85" s="168"/>
      <c r="L85" s="140">
        <f t="shared" si="17"/>
        <v>0</v>
      </c>
      <c r="M85" s="92"/>
      <c r="N85" s="141">
        <f t="shared" si="13"/>
        <v>0</v>
      </c>
      <c r="O85" s="142"/>
      <c r="P85" s="140">
        <f t="shared" si="14"/>
        <v>0</v>
      </c>
      <c r="Q85" s="77"/>
      <c r="R85" s="169"/>
      <c r="S85" s="170"/>
      <c r="T85" s="169"/>
      <c r="U85" s="142"/>
      <c r="V85" s="134">
        <f t="shared" si="15"/>
        <v>0</v>
      </c>
      <c r="W85" s="142"/>
      <c r="X85" s="174"/>
      <c r="Y85" s="175"/>
      <c r="Z85" s="174"/>
      <c r="AA85" s="171"/>
      <c r="AB85" s="172"/>
      <c r="AC85" s="85"/>
    </row>
    <row r="86" spans="1:29" s="86" customFormat="1" ht="21" customHeight="1" x14ac:dyDescent="0.3">
      <c r="A86" s="176">
        <f t="shared" si="12"/>
        <v>1</v>
      </c>
      <c r="B86" s="177"/>
      <c r="C86" s="178"/>
      <c r="D86" s="178"/>
      <c r="E86" s="169"/>
      <c r="F86" s="179"/>
      <c r="G86" s="149"/>
      <c r="H86" s="168"/>
      <c r="I86" s="140">
        <f t="shared" si="16"/>
        <v>0</v>
      </c>
      <c r="J86" s="92"/>
      <c r="K86" s="168"/>
      <c r="L86" s="140">
        <f t="shared" si="17"/>
        <v>0</v>
      </c>
      <c r="M86" s="92"/>
      <c r="N86" s="141">
        <f t="shared" si="13"/>
        <v>0</v>
      </c>
      <c r="O86" s="142"/>
      <c r="P86" s="140">
        <f t="shared" si="14"/>
        <v>0</v>
      </c>
      <c r="Q86" s="77"/>
      <c r="R86" s="169"/>
      <c r="S86" s="170"/>
      <c r="T86" s="169"/>
      <c r="U86" s="142"/>
      <c r="V86" s="134">
        <f t="shared" si="15"/>
        <v>0</v>
      </c>
      <c r="W86" s="142"/>
      <c r="X86" s="174"/>
      <c r="Y86" s="175"/>
      <c r="Z86" s="174"/>
      <c r="AA86" s="171"/>
      <c r="AB86" s="172"/>
      <c r="AC86" s="85"/>
    </row>
    <row r="87" spans="1:29" s="86" customFormat="1" ht="21" customHeight="1" x14ac:dyDescent="0.3">
      <c r="A87" s="176">
        <f t="shared" si="12"/>
        <v>1</v>
      </c>
      <c r="B87" s="177"/>
      <c r="C87" s="178"/>
      <c r="D87" s="178"/>
      <c r="E87" s="169"/>
      <c r="F87" s="179"/>
      <c r="G87" s="149"/>
      <c r="H87" s="168"/>
      <c r="I87" s="140">
        <f t="shared" si="16"/>
        <v>0</v>
      </c>
      <c r="J87" s="92"/>
      <c r="K87" s="168"/>
      <c r="L87" s="140">
        <f t="shared" si="17"/>
        <v>0</v>
      </c>
      <c r="M87" s="92"/>
      <c r="N87" s="141">
        <f t="shared" si="13"/>
        <v>0</v>
      </c>
      <c r="O87" s="142"/>
      <c r="P87" s="140">
        <f t="shared" si="14"/>
        <v>0</v>
      </c>
      <c r="Q87" s="77"/>
      <c r="R87" s="169"/>
      <c r="S87" s="170"/>
      <c r="T87" s="169"/>
      <c r="U87" s="142"/>
      <c r="V87" s="134">
        <f t="shared" si="15"/>
        <v>0</v>
      </c>
      <c r="W87" s="142"/>
      <c r="X87" s="168"/>
      <c r="Y87" s="175"/>
      <c r="Z87" s="168"/>
      <c r="AA87" s="171"/>
      <c r="AB87" s="173"/>
      <c r="AC87" s="97"/>
    </row>
    <row r="88" spans="1:29" s="86" customFormat="1" ht="21" customHeight="1" x14ac:dyDescent="0.3">
      <c r="A88" s="176">
        <f t="shared" si="12"/>
        <v>1</v>
      </c>
      <c r="B88" s="177"/>
      <c r="C88" s="178"/>
      <c r="D88" s="178"/>
      <c r="E88" s="169"/>
      <c r="F88" s="179"/>
      <c r="G88" s="149"/>
      <c r="H88" s="168"/>
      <c r="I88" s="140">
        <f t="shared" si="16"/>
        <v>0</v>
      </c>
      <c r="J88" s="92"/>
      <c r="K88" s="168"/>
      <c r="L88" s="140">
        <f t="shared" si="17"/>
        <v>0</v>
      </c>
      <c r="M88" s="92"/>
      <c r="N88" s="141">
        <f t="shared" si="13"/>
        <v>0</v>
      </c>
      <c r="O88" s="142"/>
      <c r="P88" s="140">
        <f t="shared" si="14"/>
        <v>0</v>
      </c>
      <c r="Q88" s="77"/>
      <c r="R88" s="169"/>
      <c r="S88" s="170"/>
      <c r="T88" s="169"/>
      <c r="U88" s="142"/>
      <c r="V88" s="134">
        <f t="shared" si="15"/>
        <v>0</v>
      </c>
      <c r="W88" s="142"/>
      <c r="X88" s="168"/>
      <c r="Y88" s="175"/>
      <c r="Z88" s="168"/>
      <c r="AA88" s="171"/>
      <c r="AB88" s="173"/>
      <c r="AC88" s="97"/>
    </row>
    <row r="89" spans="1:29" ht="9.6" customHeight="1" x14ac:dyDescent="0.3">
      <c r="A89" s="15"/>
      <c r="B89" s="15"/>
    </row>
    <row r="90" spans="1:29" ht="15.75" customHeight="1" x14ac:dyDescent="0.3">
      <c r="A90" s="15"/>
      <c r="B90" s="15"/>
      <c r="C90" s="18" t="s">
        <v>43</v>
      </c>
      <c r="D90" s="18"/>
      <c r="E90" s="24"/>
      <c r="F90" s="24"/>
      <c r="L90" s="24"/>
      <c r="M90" s="24"/>
      <c r="N90" s="24"/>
      <c r="O90" s="24"/>
      <c r="P90" s="25"/>
      <c r="Q90" s="24"/>
      <c r="R90" s="11"/>
      <c r="S90" s="11"/>
      <c r="T90" s="11"/>
      <c r="U90" s="11"/>
      <c r="V90" s="11"/>
      <c r="W90" s="11"/>
    </row>
    <row r="91" spans="1:29" ht="15.75" customHeight="1" x14ac:dyDescent="0.3">
      <c r="A91" s="15"/>
      <c r="B91" s="15"/>
      <c r="C91" s="18"/>
      <c r="D91" s="18"/>
      <c r="E91" s="11"/>
      <c r="F91" s="11"/>
      <c r="L91" s="11"/>
      <c r="M91" s="11"/>
      <c r="N91" s="11"/>
      <c r="O91" s="11"/>
      <c r="P91" s="26"/>
      <c r="Q91" s="11"/>
      <c r="R91" s="11"/>
      <c r="S91" s="11"/>
      <c r="T91" s="11"/>
      <c r="U91" s="11"/>
      <c r="V91" s="11"/>
      <c r="W91" s="11"/>
    </row>
    <row r="92" spans="1:29" ht="15.75" customHeight="1" x14ac:dyDescent="0.3">
      <c r="A92" s="59" t="s">
        <v>55</v>
      </c>
      <c r="B92" s="15"/>
      <c r="C92" s="18"/>
      <c r="D92" s="18"/>
      <c r="E92" s="11"/>
      <c r="F92" s="11"/>
      <c r="L92" s="11"/>
      <c r="M92" s="11"/>
      <c r="N92" s="11"/>
      <c r="O92" s="11"/>
      <c r="P92" s="26"/>
      <c r="Q92" s="11"/>
      <c r="R92" s="11"/>
      <c r="S92" s="11"/>
      <c r="T92" s="11"/>
      <c r="U92" s="11"/>
      <c r="V92" s="11"/>
      <c r="W92" s="11"/>
    </row>
    <row r="93" spans="1:29" ht="15.75" customHeight="1" x14ac:dyDescent="0.2">
      <c r="A93" s="193" t="s">
        <v>44</v>
      </c>
      <c r="B93" s="193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</row>
  </sheetData>
  <sheetProtection algorithmName="SHA-512" hashValue="J9PPq4duolcexX5/UIXh04MCCqXmPtPJuZg14XWz3hkzlHDhXMAzXt5M4FRnSeuQ8sEciK8i71Kl1SBPqhaqgQ==" saltValue="YCaUcEdBty527CUntaTcTQ==" spinCount="100000" sheet="1" objects="1" scenarios="1"/>
  <dataConsolidate/>
  <mergeCells count="82">
    <mergeCell ref="AB70:AB71"/>
    <mergeCell ref="W70:W71"/>
    <mergeCell ref="X70:X71"/>
    <mergeCell ref="Y70:Y71"/>
    <mergeCell ref="Z70:Z71"/>
    <mergeCell ref="AA70:AA71"/>
    <mergeCell ref="R70:R71"/>
    <mergeCell ref="S70:S71"/>
    <mergeCell ref="T70:T71"/>
    <mergeCell ref="U70:U71"/>
    <mergeCell ref="V70:V71"/>
    <mergeCell ref="M70:M71"/>
    <mergeCell ref="N70:N71"/>
    <mergeCell ref="O70:O71"/>
    <mergeCell ref="P70:P71"/>
    <mergeCell ref="Q70:Q71"/>
    <mergeCell ref="H70:I70"/>
    <mergeCell ref="K70:L70"/>
    <mergeCell ref="A70:A71"/>
    <mergeCell ref="C70:C71"/>
    <mergeCell ref="D70:D71"/>
    <mergeCell ref="E70:E71"/>
    <mergeCell ref="F70:F71"/>
    <mergeCell ref="G70:G71"/>
    <mergeCell ref="J70:J71"/>
    <mergeCell ref="N40:N41"/>
    <mergeCell ref="O40:O41"/>
    <mergeCell ref="P40:P41"/>
    <mergeCell ref="Q40:Q41"/>
    <mergeCell ref="R40:R41"/>
    <mergeCell ref="H40:I40"/>
    <mergeCell ref="K40:L40"/>
    <mergeCell ref="G40:G41"/>
    <mergeCell ref="J40:J41"/>
    <mergeCell ref="M40:M41"/>
    <mergeCell ref="A40:A41"/>
    <mergeCell ref="C40:C41"/>
    <mergeCell ref="D40:D41"/>
    <mergeCell ref="E40:E41"/>
    <mergeCell ref="F40:F41"/>
    <mergeCell ref="X40:X41"/>
    <mergeCell ref="Y40:Y41"/>
    <mergeCell ref="Z40:Z41"/>
    <mergeCell ref="AA40:AA41"/>
    <mergeCell ref="AB40:AB41"/>
    <mergeCell ref="S40:S41"/>
    <mergeCell ref="T40:T41"/>
    <mergeCell ref="U40:U41"/>
    <mergeCell ref="V40:V41"/>
    <mergeCell ref="W40:W41"/>
    <mergeCell ref="X66:Z68"/>
    <mergeCell ref="A93:AA93"/>
    <mergeCell ref="AC10:AC11"/>
    <mergeCell ref="X10:X11"/>
    <mergeCell ref="Z10:Z11"/>
    <mergeCell ref="AB10:AB11"/>
    <mergeCell ref="G10:G11"/>
    <mergeCell ref="J10:J11"/>
    <mergeCell ref="M10:M11"/>
    <mergeCell ref="O10:O11"/>
    <mergeCell ref="Q10:Q11"/>
    <mergeCell ref="S10:S11"/>
    <mergeCell ref="U10:U11"/>
    <mergeCell ref="W10:W11"/>
    <mergeCell ref="Y10:Y11"/>
    <mergeCell ref="AA10:AA11"/>
    <mergeCell ref="A1:AC1"/>
    <mergeCell ref="X6:Z8"/>
    <mergeCell ref="X36:Z38"/>
    <mergeCell ref="A63:AA63"/>
    <mergeCell ref="A10:A11"/>
    <mergeCell ref="C10:C11"/>
    <mergeCell ref="D10:D11"/>
    <mergeCell ref="E10:E11"/>
    <mergeCell ref="F10:F11"/>
    <mergeCell ref="H10:I10"/>
    <mergeCell ref="K10:L10"/>
    <mergeCell ref="R10:R11"/>
    <mergeCell ref="T10:T11"/>
    <mergeCell ref="V10:V11"/>
    <mergeCell ref="N10:N11"/>
    <mergeCell ref="P10:P11"/>
  </mergeCells>
  <printOptions horizontalCentered="1"/>
  <pageMargins left="0.59055118110236227" right="0.59055118110236227" top="0.62992125984251968" bottom="0.47244094488188981" header="0.23622047244094491" footer="0"/>
  <pageSetup paperSize="9" scale="80" orientation="landscape" horizontalDpi="4294967292" r:id="rId1"/>
  <headerFooter scaleWithDoc="0" alignWithMargins="0">
    <oddHeader>&amp;L
&amp;G&amp;R&amp;"Arial,Regular"
&amp;"Gotham Book,Bold"RESULTS' SHEET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"/>
  <sheetViews>
    <sheetView tabSelected="1" view="pageLayout" topLeftCell="A40" zoomScale="80" zoomScaleNormal="100" zoomScaleSheetLayoutView="85" zoomScalePageLayoutView="80" workbookViewId="0">
      <selection activeCell="I47" sqref="I47"/>
    </sheetView>
  </sheetViews>
  <sheetFormatPr defaultColWidth="9.109375" defaultRowHeight="12.6" x14ac:dyDescent="0.2"/>
  <cols>
    <col min="1" max="1" width="4.33203125" style="5" customWidth="1"/>
    <col min="2" max="2" width="1" style="5" customWidth="1"/>
    <col min="3" max="3" width="30.6640625" style="5" customWidth="1"/>
    <col min="4" max="5" width="5.33203125" style="5" customWidth="1"/>
    <col min="6" max="6" width="24.6640625" style="5" customWidth="1"/>
    <col min="7" max="7" width="1" style="5" customWidth="1"/>
    <col min="8" max="9" width="9.44140625" style="5" customWidth="1"/>
    <col min="10" max="10" width="1" style="5" customWidth="1"/>
    <col min="11" max="12" width="9.44140625" style="5" customWidth="1"/>
    <col min="13" max="13" width="1" style="5" customWidth="1"/>
    <col min="14" max="14" width="9.44140625" style="12" customWidth="1"/>
    <col min="15" max="15" width="1" style="5" customWidth="1"/>
    <col min="16" max="16" width="6.33203125" style="5" customWidth="1"/>
    <col min="17" max="17" width="1" style="5" customWidth="1"/>
    <col min="18" max="18" width="6.33203125" style="5" customWidth="1"/>
    <col min="19" max="19" width="1" style="5" customWidth="1"/>
    <col min="20" max="20" width="9.77734375" style="5" customWidth="1"/>
    <col min="21" max="21" width="1" style="5" customWidth="1"/>
    <col min="22" max="22" width="10.88671875" style="5" customWidth="1"/>
    <col min="23" max="23" width="1" style="5" customWidth="1"/>
    <col min="24" max="24" width="3.88671875" style="5" customWidth="1"/>
    <col min="25" max="25" width="1.33203125" style="5" customWidth="1"/>
    <col min="26" max="16384" width="9.109375" style="5"/>
  </cols>
  <sheetData>
    <row r="1" spans="1:25" s="4" customFormat="1" ht="25.5" customHeight="1" x14ac:dyDescent="0.2">
      <c r="A1" s="183" t="s">
        <v>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spans="1:25" ht="6.75" customHeight="1" x14ac:dyDescent="0.3"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</row>
    <row r="3" spans="1:25" s="9" customFormat="1" ht="13.8" x14ac:dyDescent="0.25">
      <c r="A3" s="55"/>
      <c r="B3" s="36"/>
      <c r="C3" s="51"/>
      <c r="D3" s="37"/>
      <c r="E3" s="38"/>
      <c r="F3" s="62"/>
      <c r="G3" s="63"/>
      <c r="H3" s="63"/>
      <c r="I3" s="63"/>
      <c r="J3" s="63"/>
      <c r="K3" s="63"/>
      <c r="L3" s="63"/>
      <c r="M3" s="63"/>
      <c r="N3" s="40"/>
      <c r="O3" s="39"/>
      <c r="P3" s="39"/>
      <c r="Q3" s="39"/>
      <c r="R3" s="64"/>
      <c r="S3" s="8"/>
      <c r="T3" s="8"/>
      <c r="U3" s="8"/>
      <c r="V3" s="8"/>
      <c r="W3" s="8"/>
    </row>
    <row r="4" spans="1:25" ht="13.8" customHeight="1" x14ac:dyDescent="0.3">
      <c r="A4" s="56"/>
      <c r="B4" s="41"/>
      <c r="C4" s="42"/>
      <c r="E4" s="42"/>
      <c r="F4" s="65" t="s">
        <v>30</v>
      </c>
      <c r="G4" s="60"/>
      <c r="H4" s="60"/>
      <c r="I4" s="61"/>
      <c r="J4" s="61"/>
      <c r="L4" s="65" t="s">
        <v>57</v>
      </c>
      <c r="M4" s="65"/>
      <c r="N4" s="44"/>
      <c r="O4" s="43"/>
      <c r="R4" s="43"/>
    </row>
    <row r="5" spans="1:25" s="9" customFormat="1" ht="7.2" customHeight="1" x14ac:dyDescent="0.25">
      <c r="A5" s="55"/>
      <c r="B5" s="36"/>
      <c r="C5" s="51"/>
      <c r="D5" s="37"/>
      <c r="E5" s="38"/>
      <c r="F5" s="62"/>
      <c r="G5" s="63"/>
      <c r="H5" s="63"/>
      <c r="I5" s="63"/>
      <c r="J5" s="63"/>
      <c r="K5" s="63"/>
      <c r="L5" s="63"/>
      <c r="M5" s="63"/>
      <c r="N5" s="40"/>
      <c r="O5" s="39"/>
      <c r="P5" s="39"/>
      <c r="Q5" s="39"/>
      <c r="R5" s="64"/>
      <c r="S5" s="8"/>
      <c r="T5" s="8"/>
      <c r="U5" s="8"/>
      <c r="V5" s="8"/>
      <c r="W5" s="8"/>
    </row>
    <row r="6" spans="1:25" ht="10.199999999999999" customHeight="1" x14ac:dyDescent="0.3">
      <c r="A6" s="45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7"/>
      <c r="P6" s="47"/>
      <c r="Q6" s="47"/>
      <c r="R6" s="47"/>
      <c r="S6" s="14"/>
      <c r="T6" s="14"/>
      <c r="U6" s="14"/>
      <c r="V6" s="14"/>
      <c r="W6" s="14"/>
      <c r="X6" s="13"/>
      <c r="Y6" s="11"/>
    </row>
    <row r="7" spans="1:25" ht="8.4" customHeight="1" x14ac:dyDescent="0.3">
      <c r="A7" s="48"/>
      <c r="B7" s="48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43"/>
      <c r="P7" s="43"/>
      <c r="Q7" s="43"/>
      <c r="R7" s="43"/>
      <c r="Y7" s="16"/>
    </row>
    <row r="8" spans="1:25" s="9" customFormat="1" ht="14.4" customHeight="1" x14ac:dyDescent="0.25">
      <c r="A8" s="49" t="s">
        <v>77</v>
      </c>
      <c r="B8" s="49"/>
      <c r="C8" s="66"/>
      <c r="D8" s="66"/>
      <c r="E8" s="66"/>
      <c r="F8" s="50"/>
      <c r="G8" s="51"/>
      <c r="H8" s="118" t="s">
        <v>78</v>
      </c>
      <c r="I8" s="119"/>
      <c r="J8" s="111"/>
      <c r="K8" s="111"/>
      <c r="L8" s="111"/>
      <c r="M8" s="111"/>
      <c r="N8" s="111"/>
      <c r="O8" s="51"/>
      <c r="P8" s="51"/>
      <c r="Q8" s="51"/>
      <c r="R8" s="51"/>
      <c r="S8" s="17"/>
      <c r="T8" s="17"/>
      <c r="U8" s="17"/>
      <c r="V8" s="214" t="s">
        <v>81</v>
      </c>
      <c r="W8" s="130"/>
    </row>
    <row r="9" spans="1:25" ht="12" customHeight="1" x14ac:dyDescent="0.25">
      <c r="A9" s="43"/>
      <c r="B9" s="43"/>
      <c r="C9" s="52"/>
      <c r="D9" s="52"/>
      <c r="E9" s="52"/>
      <c r="F9" s="43"/>
      <c r="G9" s="43"/>
      <c r="H9" s="52"/>
      <c r="I9" s="52"/>
      <c r="J9" s="43"/>
      <c r="K9" s="43"/>
      <c r="L9" s="43"/>
      <c r="M9" s="43"/>
      <c r="N9" s="44"/>
      <c r="O9" s="43"/>
      <c r="P9" s="43"/>
      <c r="Q9" s="43"/>
      <c r="R9" s="43"/>
      <c r="V9" s="215"/>
      <c r="W9" s="130"/>
    </row>
    <row r="10" spans="1:25" ht="15" customHeight="1" x14ac:dyDescent="0.3">
      <c r="A10" s="57" t="s">
        <v>47</v>
      </c>
      <c r="B10" s="53"/>
      <c r="C10" s="54"/>
      <c r="D10" s="54"/>
      <c r="E10" s="54"/>
      <c r="F10" s="58" t="s">
        <v>32</v>
      </c>
      <c r="G10" s="54"/>
      <c r="H10" s="53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35"/>
      <c r="T10" s="35"/>
      <c r="U10" s="35"/>
      <c r="V10" s="216"/>
      <c r="W10" s="130"/>
    </row>
    <row r="11" spans="1:25" ht="6" customHeight="1" x14ac:dyDescent="0.2">
      <c r="G11" s="34"/>
      <c r="H11" s="18"/>
      <c r="I11" s="120"/>
      <c r="J11" s="34"/>
      <c r="L11" s="34"/>
      <c r="M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5" ht="18" customHeight="1" x14ac:dyDescent="0.2">
      <c r="A12" s="200" t="s">
        <v>33</v>
      </c>
      <c r="C12" s="200" t="s">
        <v>34</v>
      </c>
      <c r="D12" s="200" t="s">
        <v>35</v>
      </c>
      <c r="E12" s="200" t="s">
        <v>36</v>
      </c>
      <c r="F12" s="200" t="s">
        <v>37</v>
      </c>
      <c r="G12" s="34"/>
      <c r="H12" s="202" t="s">
        <v>38</v>
      </c>
      <c r="I12" s="203"/>
      <c r="J12" s="114"/>
      <c r="K12" s="202" t="s">
        <v>39</v>
      </c>
      <c r="L12" s="203"/>
      <c r="M12" s="27"/>
      <c r="N12" s="200" t="s">
        <v>52</v>
      </c>
      <c r="O12" s="34"/>
      <c r="P12" s="200" t="s">
        <v>41</v>
      </c>
      <c r="Q12" s="34"/>
      <c r="R12" s="200" t="s">
        <v>54</v>
      </c>
      <c r="S12" s="34"/>
      <c r="T12" s="200" t="s">
        <v>53</v>
      </c>
      <c r="U12" s="34"/>
      <c r="V12" s="200" t="s">
        <v>38</v>
      </c>
      <c r="W12" s="34"/>
      <c r="X12" s="200" t="s">
        <v>42</v>
      </c>
    </row>
    <row r="13" spans="1:25" s="22" customFormat="1" ht="91.2" customHeight="1" x14ac:dyDescent="0.2">
      <c r="A13" s="201"/>
      <c r="B13" s="100"/>
      <c r="C13" s="201"/>
      <c r="D13" s="201"/>
      <c r="E13" s="201"/>
      <c r="F13" s="201"/>
      <c r="G13" s="100"/>
      <c r="H13" s="115" t="s">
        <v>74</v>
      </c>
      <c r="I13" s="116" t="s">
        <v>76</v>
      </c>
      <c r="J13" s="117"/>
      <c r="K13" s="115" t="s">
        <v>75</v>
      </c>
      <c r="L13" s="116" t="s">
        <v>83</v>
      </c>
      <c r="M13" s="100"/>
      <c r="N13" s="201"/>
      <c r="O13" s="100"/>
      <c r="P13" s="201"/>
      <c r="Q13" s="100"/>
      <c r="R13" s="201"/>
      <c r="S13" s="100"/>
      <c r="T13" s="201"/>
      <c r="U13" s="100"/>
      <c r="V13" s="201"/>
      <c r="W13" s="100"/>
      <c r="X13" s="201"/>
      <c r="Y13" s="100"/>
    </row>
    <row r="14" spans="1:25" s="68" customFormat="1" ht="15.6" customHeight="1" x14ac:dyDescent="0.3">
      <c r="A14" s="67" t="s">
        <v>59</v>
      </c>
      <c r="C14" s="69"/>
      <c r="D14" s="69"/>
      <c r="E14" s="69"/>
      <c r="F14" s="69"/>
      <c r="G14" s="70"/>
      <c r="H14" s="121"/>
      <c r="I14" s="122"/>
      <c r="J14" s="70"/>
      <c r="K14" s="72"/>
      <c r="L14" s="70"/>
      <c r="M14" s="70"/>
      <c r="N14" s="73"/>
      <c r="O14" s="70"/>
      <c r="P14" s="70"/>
      <c r="Q14" s="70"/>
      <c r="R14" s="70"/>
      <c r="S14" s="70"/>
      <c r="T14" s="70"/>
      <c r="U14" s="70"/>
      <c r="V14" s="74"/>
      <c r="W14" s="70"/>
      <c r="X14" s="74"/>
    </row>
    <row r="15" spans="1:25" s="86" customFormat="1" ht="15.6" customHeight="1" x14ac:dyDescent="0.3">
      <c r="A15" s="75">
        <v>1</v>
      </c>
      <c r="B15" s="127"/>
      <c r="C15" s="75" t="s">
        <v>65</v>
      </c>
      <c r="D15" s="75" t="s">
        <v>61</v>
      </c>
      <c r="E15" s="75" t="s">
        <v>62</v>
      </c>
      <c r="F15" s="75" t="s">
        <v>66</v>
      </c>
      <c r="G15" s="128"/>
      <c r="H15" s="129">
        <v>190</v>
      </c>
      <c r="I15" s="83">
        <f>(H15*100)/270</f>
        <v>70.370370370370367</v>
      </c>
      <c r="J15" s="79"/>
      <c r="K15" s="129">
        <v>24.3</v>
      </c>
      <c r="L15" s="83">
        <f>(K15/4)*10</f>
        <v>60.75</v>
      </c>
      <c r="M15" s="79"/>
      <c r="N15" s="83">
        <f>(I15+L15)/2</f>
        <v>65.56018518518519</v>
      </c>
      <c r="O15" s="80"/>
      <c r="P15" s="82">
        <v>1</v>
      </c>
      <c r="Q15" s="80"/>
      <c r="R15" s="82">
        <v>0.5</v>
      </c>
      <c r="S15" s="80"/>
      <c r="T15" s="83">
        <f t="shared" ref="T15" si="0">N15-R15</f>
        <v>65.06018518518519</v>
      </c>
      <c r="U15" s="128"/>
      <c r="V15" s="78">
        <v>12</v>
      </c>
      <c r="W15" s="79"/>
      <c r="X15" s="84" t="s">
        <v>64</v>
      </c>
      <c r="Y15" s="85"/>
    </row>
    <row r="16" spans="1:25" s="86" customFormat="1" ht="7.2" customHeight="1" x14ac:dyDescent="0.3">
      <c r="A16" s="87"/>
      <c r="B16" s="88"/>
      <c r="C16" s="89"/>
      <c r="D16" s="89"/>
      <c r="E16" s="90"/>
      <c r="F16" s="89"/>
      <c r="G16" s="77"/>
      <c r="H16" s="125"/>
      <c r="I16" s="133"/>
      <c r="J16" s="109"/>
      <c r="K16" s="126"/>
      <c r="L16" s="135"/>
      <c r="M16" s="109"/>
      <c r="N16" s="94"/>
      <c r="O16" s="77"/>
      <c r="P16" s="90"/>
      <c r="Q16" s="77"/>
      <c r="R16" s="90"/>
      <c r="S16" s="77"/>
      <c r="T16" s="94"/>
      <c r="U16" s="77"/>
      <c r="V16" s="91"/>
      <c r="W16" s="92"/>
      <c r="X16" s="95"/>
      <c r="Y16" s="85"/>
    </row>
    <row r="17" spans="1:25" s="86" customFormat="1" ht="21" customHeight="1" x14ac:dyDescent="0.3">
      <c r="A17" s="144">
        <f t="shared" ref="A17:A30" si="1">RANK(T17,$T$17:$T$30,0)</f>
        <v>1</v>
      </c>
      <c r="B17" s="145"/>
      <c r="C17" s="146"/>
      <c r="D17" s="146"/>
      <c r="E17" s="147"/>
      <c r="F17" s="148"/>
      <c r="G17" s="149"/>
      <c r="H17" s="150"/>
      <c r="I17" s="96">
        <f>(H17*100)/270</f>
        <v>0</v>
      </c>
      <c r="J17" s="109"/>
      <c r="K17" s="150"/>
      <c r="L17" s="96">
        <f t="shared" ref="L17:L30" si="2">(K17/4)*10</f>
        <v>0</v>
      </c>
      <c r="M17" s="109"/>
      <c r="N17" s="96">
        <f t="shared" ref="N17:N30" si="3">(I17+L17)/2</f>
        <v>0</v>
      </c>
      <c r="O17" s="77"/>
      <c r="P17" s="147"/>
      <c r="Q17" s="77"/>
      <c r="R17" s="147"/>
      <c r="S17" s="77"/>
      <c r="T17" s="96">
        <f t="shared" ref="T17:T30" si="4">N17-R17</f>
        <v>0</v>
      </c>
      <c r="U17" s="77"/>
      <c r="V17" s="161"/>
      <c r="W17" s="162"/>
      <c r="X17" s="163"/>
      <c r="Y17" s="85"/>
    </row>
    <row r="18" spans="1:25" s="86" customFormat="1" ht="21" customHeight="1" x14ac:dyDescent="0.3">
      <c r="A18" s="144">
        <f t="shared" si="1"/>
        <v>1</v>
      </c>
      <c r="B18" s="145"/>
      <c r="C18" s="146"/>
      <c r="D18" s="146"/>
      <c r="E18" s="147"/>
      <c r="F18" s="148"/>
      <c r="G18" s="149"/>
      <c r="H18" s="150"/>
      <c r="I18" s="96">
        <f t="shared" ref="I18:I30" si="5">(H18*100)/270</f>
        <v>0</v>
      </c>
      <c r="J18" s="109"/>
      <c r="K18" s="150"/>
      <c r="L18" s="96">
        <f t="shared" si="2"/>
        <v>0</v>
      </c>
      <c r="M18" s="109"/>
      <c r="N18" s="96">
        <f t="shared" si="3"/>
        <v>0</v>
      </c>
      <c r="O18" s="77"/>
      <c r="P18" s="147"/>
      <c r="Q18" s="77"/>
      <c r="R18" s="147"/>
      <c r="S18" s="77"/>
      <c r="T18" s="96">
        <f t="shared" si="4"/>
        <v>0</v>
      </c>
      <c r="U18" s="77"/>
      <c r="V18" s="161"/>
      <c r="W18" s="162"/>
      <c r="X18" s="163"/>
      <c r="Y18" s="85"/>
    </row>
    <row r="19" spans="1:25" s="86" customFormat="1" ht="21" customHeight="1" x14ac:dyDescent="0.3">
      <c r="A19" s="144">
        <f t="shared" si="1"/>
        <v>1</v>
      </c>
      <c r="B19" s="145"/>
      <c r="C19" s="146"/>
      <c r="D19" s="146"/>
      <c r="E19" s="147"/>
      <c r="F19" s="148"/>
      <c r="G19" s="149"/>
      <c r="H19" s="150"/>
      <c r="I19" s="96">
        <f t="shared" si="5"/>
        <v>0</v>
      </c>
      <c r="J19" s="109"/>
      <c r="K19" s="150"/>
      <c r="L19" s="96">
        <f t="shared" si="2"/>
        <v>0</v>
      </c>
      <c r="M19" s="109"/>
      <c r="N19" s="96">
        <f t="shared" si="3"/>
        <v>0</v>
      </c>
      <c r="O19" s="77"/>
      <c r="P19" s="147"/>
      <c r="Q19" s="77"/>
      <c r="R19" s="147"/>
      <c r="S19" s="77"/>
      <c r="T19" s="96">
        <f t="shared" si="4"/>
        <v>0</v>
      </c>
      <c r="U19" s="77"/>
      <c r="V19" s="161"/>
      <c r="W19" s="162"/>
      <c r="X19" s="163"/>
      <c r="Y19" s="85"/>
    </row>
    <row r="20" spans="1:25" s="86" customFormat="1" ht="21" customHeight="1" x14ac:dyDescent="0.3">
      <c r="A20" s="144">
        <f t="shared" si="1"/>
        <v>1</v>
      </c>
      <c r="B20" s="145"/>
      <c r="C20" s="146"/>
      <c r="D20" s="146"/>
      <c r="E20" s="147"/>
      <c r="F20" s="148"/>
      <c r="G20" s="149"/>
      <c r="H20" s="150"/>
      <c r="I20" s="96">
        <f t="shared" si="5"/>
        <v>0</v>
      </c>
      <c r="J20" s="109"/>
      <c r="K20" s="150"/>
      <c r="L20" s="96">
        <f t="shared" si="2"/>
        <v>0</v>
      </c>
      <c r="M20" s="109"/>
      <c r="N20" s="96">
        <f t="shared" si="3"/>
        <v>0</v>
      </c>
      <c r="O20" s="77"/>
      <c r="P20" s="147"/>
      <c r="Q20" s="77"/>
      <c r="R20" s="147"/>
      <c r="S20" s="77"/>
      <c r="T20" s="96">
        <f t="shared" ref="T20" si="6">N20-R20</f>
        <v>0</v>
      </c>
      <c r="U20" s="77"/>
      <c r="V20" s="161"/>
      <c r="W20" s="162"/>
      <c r="X20" s="163"/>
      <c r="Y20" s="85"/>
    </row>
    <row r="21" spans="1:25" s="86" customFormat="1" ht="21" customHeight="1" x14ac:dyDescent="0.3">
      <c r="A21" s="144">
        <f t="shared" si="1"/>
        <v>1</v>
      </c>
      <c r="B21" s="145"/>
      <c r="C21" s="146"/>
      <c r="D21" s="146"/>
      <c r="E21" s="147"/>
      <c r="F21" s="148"/>
      <c r="G21" s="149"/>
      <c r="H21" s="150"/>
      <c r="I21" s="96">
        <f t="shared" si="5"/>
        <v>0</v>
      </c>
      <c r="J21" s="109"/>
      <c r="K21" s="150"/>
      <c r="L21" s="96">
        <f t="shared" si="2"/>
        <v>0</v>
      </c>
      <c r="M21" s="109"/>
      <c r="N21" s="96">
        <f t="shared" si="3"/>
        <v>0</v>
      </c>
      <c r="O21" s="77"/>
      <c r="P21" s="147"/>
      <c r="Q21" s="77"/>
      <c r="R21" s="147"/>
      <c r="S21" s="77"/>
      <c r="T21" s="96">
        <f t="shared" si="4"/>
        <v>0</v>
      </c>
      <c r="U21" s="77"/>
      <c r="V21" s="161"/>
      <c r="W21" s="162"/>
      <c r="X21" s="163"/>
      <c r="Y21" s="85"/>
    </row>
    <row r="22" spans="1:25" s="86" customFormat="1" ht="21" customHeight="1" x14ac:dyDescent="0.3">
      <c r="A22" s="144">
        <f t="shared" si="1"/>
        <v>1</v>
      </c>
      <c r="B22" s="145"/>
      <c r="C22" s="146"/>
      <c r="D22" s="146"/>
      <c r="E22" s="147"/>
      <c r="F22" s="148"/>
      <c r="G22" s="149"/>
      <c r="H22" s="150"/>
      <c r="I22" s="96">
        <f t="shared" si="5"/>
        <v>0</v>
      </c>
      <c r="J22" s="109"/>
      <c r="K22" s="150"/>
      <c r="L22" s="96">
        <f t="shared" si="2"/>
        <v>0</v>
      </c>
      <c r="M22" s="109"/>
      <c r="N22" s="96">
        <f t="shared" si="3"/>
        <v>0</v>
      </c>
      <c r="O22" s="77"/>
      <c r="P22" s="147"/>
      <c r="Q22" s="77"/>
      <c r="R22" s="147"/>
      <c r="S22" s="77"/>
      <c r="T22" s="96">
        <f t="shared" si="4"/>
        <v>0</v>
      </c>
      <c r="U22" s="77"/>
      <c r="V22" s="161"/>
      <c r="W22" s="162"/>
      <c r="X22" s="163"/>
      <c r="Y22" s="85"/>
    </row>
    <row r="23" spans="1:25" s="86" customFormat="1" ht="21" customHeight="1" x14ac:dyDescent="0.3">
      <c r="A23" s="144">
        <f t="shared" si="1"/>
        <v>1</v>
      </c>
      <c r="B23" s="145"/>
      <c r="C23" s="146"/>
      <c r="D23" s="146"/>
      <c r="E23" s="147"/>
      <c r="F23" s="148"/>
      <c r="G23" s="149"/>
      <c r="H23" s="150"/>
      <c r="I23" s="96">
        <f t="shared" si="5"/>
        <v>0</v>
      </c>
      <c r="J23" s="109"/>
      <c r="K23" s="150"/>
      <c r="L23" s="96">
        <f t="shared" si="2"/>
        <v>0</v>
      </c>
      <c r="M23" s="109"/>
      <c r="N23" s="96">
        <f t="shared" si="3"/>
        <v>0</v>
      </c>
      <c r="O23" s="77"/>
      <c r="P23" s="147"/>
      <c r="Q23" s="77"/>
      <c r="R23" s="147"/>
      <c r="S23" s="77"/>
      <c r="T23" s="96">
        <f t="shared" si="4"/>
        <v>0</v>
      </c>
      <c r="U23" s="77"/>
      <c r="V23" s="161"/>
      <c r="W23" s="162"/>
      <c r="X23" s="163"/>
      <c r="Y23" s="85"/>
    </row>
    <row r="24" spans="1:25" s="86" customFormat="1" ht="21" customHeight="1" x14ac:dyDescent="0.3">
      <c r="A24" s="144">
        <f t="shared" si="1"/>
        <v>1</v>
      </c>
      <c r="B24" s="145"/>
      <c r="C24" s="146"/>
      <c r="D24" s="146"/>
      <c r="E24" s="147"/>
      <c r="F24" s="148"/>
      <c r="G24" s="149"/>
      <c r="H24" s="150"/>
      <c r="I24" s="96">
        <f t="shared" si="5"/>
        <v>0</v>
      </c>
      <c r="J24" s="109"/>
      <c r="K24" s="150"/>
      <c r="L24" s="96">
        <f t="shared" si="2"/>
        <v>0</v>
      </c>
      <c r="M24" s="109"/>
      <c r="N24" s="96">
        <f t="shared" si="3"/>
        <v>0</v>
      </c>
      <c r="O24" s="77"/>
      <c r="P24" s="147"/>
      <c r="Q24" s="77"/>
      <c r="R24" s="147"/>
      <c r="S24" s="77"/>
      <c r="T24" s="96">
        <f t="shared" si="4"/>
        <v>0</v>
      </c>
      <c r="U24" s="77"/>
      <c r="V24" s="161"/>
      <c r="W24" s="162"/>
      <c r="X24" s="163"/>
      <c r="Y24" s="85"/>
    </row>
    <row r="25" spans="1:25" s="86" customFormat="1" ht="21" customHeight="1" x14ac:dyDescent="0.3">
      <c r="A25" s="144">
        <f t="shared" si="1"/>
        <v>1</v>
      </c>
      <c r="B25" s="145"/>
      <c r="C25" s="146"/>
      <c r="D25" s="146"/>
      <c r="E25" s="147"/>
      <c r="F25" s="148"/>
      <c r="G25" s="149"/>
      <c r="H25" s="150"/>
      <c r="I25" s="96">
        <f t="shared" si="5"/>
        <v>0</v>
      </c>
      <c r="J25" s="109"/>
      <c r="K25" s="150"/>
      <c r="L25" s="96">
        <f t="shared" si="2"/>
        <v>0</v>
      </c>
      <c r="M25" s="109"/>
      <c r="N25" s="96">
        <f t="shared" si="3"/>
        <v>0</v>
      </c>
      <c r="O25" s="77"/>
      <c r="P25" s="147"/>
      <c r="Q25" s="77"/>
      <c r="R25" s="147"/>
      <c r="S25" s="77"/>
      <c r="T25" s="96">
        <f t="shared" si="4"/>
        <v>0</v>
      </c>
      <c r="U25" s="77"/>
      <c r="V25" s="161"/>
      <c r="W25" s="162"/>
      <c r="X25" s="163"/>
      <c r="Y25" s="85"/>
    </row>
    <row r="26" spans="1:25" s="86" customFormat="1" ht="21" customHeight="1" x14ac:dyDescent="0.3">
      <c r="A26" s="144">
        <f t="shared" si="1"/>
        <v>1</v>
      </c>
      <c r="B26" s="145"/>
      <c r="C26" s="146"/>
      <c r="D26" s="146"/>
      <c r="E26" s="147"/>
      <c r="F26" s="148"/>
      <c r="G26" s="149"/>
      <c r="H26" s="150"/>
      <c r="I26" s="96">
        <f t="shared" si="5"/>
        <v>0</v>
      </c>
      <c r="J26" s="109"/>
      <c r="K26" s="150"/>
      <c r="L26" s="96">
        <f t="shared" si="2"/>
        <v>0</v>
      </c>
      <c r="M26" s="109"/>
      <c r="N26" s="96">
        <f t="shared" si="3"/>
        <v>0</v>
      </c>
      <c r="O26" s="77"/>
      <c r="P26" s="147"/>
      <c r="Q26" s="77"/>
      <c r="R26" s="147"/>
      <c r="S26" s="77"/>
      <c r="T26" s="96">
        <f t="shared" si="4"/>
        <v>0</v>
      </c>
      <c r="U26" s="77"/>
      <c r="V26" s="161"/>
      <c r="W26" s="162"/>
      <c r="X26" s="163"/>
      <c r="Y26" s="85"/>
    </row>
    <row r="27" spans="1:25" s="86" customFormat="1" ht="21" customHeight="1" x14ac:dyDescent="0.3">
      <c r="A27" s="144">
        <f t="shared" si="1"/>
        <v>1</v>
      </c>
      <c r="B27" s="145"/>
      <c r="C27" s="146"/>
      <c r="D27" s="146"/>
      <c r="E27" s="147"/>
      <c r="F27" s="148"/>
      <c r="G27" s="149"/>
      <c r="H27" s="150"/>
      <c r="I27" s="96">
        <f t="shared" si="5"/>
        <v>0</v>
      </c>
      <c r="J27" s="109"/>
      <c r="K27" s="150"/>
      <c r="L27" s="96">
        <f t="shared" si="2"/>
        <v>0</v>
      </c>
      <c r="M27" s="109"/>
      <c r="N27" s="96">
        <f t="shared" si="3"/>
        <v>0</v>
      </c>
      <c r="O27" s="77"/>
      <c r="P27" s="147"/>
      <c r="Q27" s="77"/>
      <c r="R27" s="147"/>
      <c r="S27" s="77"/>
      <c r="T27" s="96">
        <f t="shared" si="4"/>
        <v>0</v>
      </c>
      <c r="U27" s="77"/>
      <c r="V27" s="161"/>
      <c r="W27" s="162"/>
      <c r="X27" s="163"/>
      <c r="Y27" s="85"/>
    </row>
    <row r="28" spans="1:25" s="86" customFormat="1" ht="21" customHeight="1" x14ac:dyDescent="0.3">
      <c r="A28" s="144">
        <f t="shared" si="1"/>
        <v>1</v>
      </c>
      <c r="B28" s="145"/>
      <c r="C28" s="146"/>
      <c r="D28" s="146"/>
      <c r="E28" s="147"/>
      <c r="F28" s="148"/>
      <c r="G28" s="149"/>
      <c r="H28" s="150"/>
      <c r="I28" s="96">
        <f t="shared" si="5"/>
        <v>0</v>
      </c>
      <c r="J28" s="109"/>
      <c r="K28" s="150"/>
      <c r="L28" s="96">
        <f t="shared" si="2"/>
        <v>0</v>
      </c>
      <c r="M28" s="109"/>
      <c r="N28" s="96">
        <f t="shared" si="3"/>
        <v>0</v>
      </c>
      <c r="O28" s="77"/>
      <c r="P28" s="147"/>
      <c r="Q28" s="77"/>
      <c r="R28" s="147"/>
      <c r="S28" s="77"/>
      <c r="T28" s="96">
        <f t="shared" si="4"/>
        <v>0</v>
      </c>
      <c r="U28" s="77"/>
      <c r="V28" s="161"/>
      <c r="W28" s="162"/>
      <c r="X28" s="163"/>
      <c r="Y28" s="85"/>
    </row>
    <row r="29" spans="1:25" s="86" customFormat="1" ht="21" customHeight="1" x14ac:dyDescent="0.3">
      <c r="A29" s="144">
        <f t="shared" si="1"/>
        <v>1</v>
      </c>
      <c r="B29" s="145"/>
      <c r="C29" s="146"/>
      <c r="D29" s="146"/>
      <c r="E29" s="147"/>
      <c r="F29" s="148"/>
      <c r="G29" s="149"/>
      <c r="H29" s="150"/>
      <c r="I29" s="96">
        <f t="shared" si="5"/>
        <v>0</v>
      </c>
      <c r="J29" s="109"/>
      <c r="K29" s="150"/>
      <c r="L29" s="96">
        <f t="shared" si="2"/>
        <v>0</v>
      </c>
      <c r="M29" s="109"/>
      <c r="N29" s="96">
        <f t="shared" si="3"/>
        <v>0</v>
      </c>
      <c r="O29" s="77"/>
      <c r="P29" s="147"/>
      <c r="Q29" s="77"/>
      <c r="R29" s="147"/>
      <c r="S29" s="77"/>
      <c r="T29" s="96">
        <f t="shared" si="4"/>
        <v>0</v>
      </c>
      <c r="U29" s="77"/>
      <c r="V29" s="164"/>
      <c r="W29" s="162"/>
      <c r="X29" s="165"/>
      <c r="Y29" s="97"/>
    </row>
    <row r="30" spans="1:25" s="86" customFormat="1" ht="21" customHeight="1" x14ac:dyDescent="0.3">
      <c r="A30" s="144">
        <f t="shared" si="1"/>
        <v>1</v>
      </c>
      <c r="B30" s="145"/>
      <c r="C30" s="146"/>
      <c r="D30" s="146"/>
      <c r="E30" s="147"/>
      <c r="F30" s="148"/>
      <c r="G30" s="149"/>
      <c r="H30" s="150"/>
      <c r="I30" s="96">
        <f t="shared" si="5"/>
        <v>0</v>
      </c>
      <c r="J30" s="109"/>
      <c r="K30" s="150"/>
      <c r="L30" s="96">
        <f t="shared" si="2"/>
        <v>0</v>
      </c>
      <c r="M30" s="109"/>
      <c r="N30" s="96">
        <f t="shared" si="3"/>
        <v>0</v>
      </c>
      <c r="O30" s="77"/>
      <c r="P30" s="147"/>
      <c r="Q30" s="77"/>
      <c r="R30" s="147"/>
      <c r="S30" s="77"/>
      <c r="T30" s="96">
        <f t="shared" si="4"/>
        <v>0</v>
      </c>
      <c r="U30" s="77"/>
      <c r="V30" s="164"/>
      <c r="W30" s="162"/>
      <c r="X30" s="165"/>
      <c r="Y30" s="97"/>
    </row>
    <row r="31" spans="1:25" ht="9.6" customHeight="1" x14ac:dyDescent="0.3">
      <c r="A31" s="151"/>
      <c r="B31" s="151"/>
      <c r="C31" s="152"/>
      <c r="D31" s="152"/>
      <c r="E31" s="152"/>
      <c r="F31" s="152"/>
      <c r="G31" s="152"/>
      <c r="H31" s="153"/>
      <c r="I31" s="9"/>
      <c r="K31" s="158"/>
      <c r="L31" s="137"/>
      <c r="N31" s="132"/>
      <c r="P31" s="152"/>
      <c r="R31" s="152"/>
      <c r="V31" s="152"/>
      <c r="W31" s="152"/>
      <c r="X31" s="152"/>
    </row>
    <row r="32" spans="1:25" ht="15.75" customHeight="1" x14ac:dyDescent="0.3">
      <c r="A32" s="151"/>
      <c r="B32" s="151"/>
      <c r="C32" s="154" t="s">
        <v>43</v>
      </c>
      <c r="D32" s="154"/>
      <c r="E32" s="155"/>
      <c r="F32" s="155"/>
      <c r="G32" s="152"/>
      <c r="H32" s="152"/>
      <c r="I32" s="9"/>
      <c r="K32" s="159"/>
      <c r="L32" s="138"/>
      <c r="M32" s="24"/>
      <c r="N32" s="25"/>
      <c r="O32" s="24"/>
      <c r="P32" s="156"/>
      <c r="Q32" s="11"/>
      <c r="R32" s="156"/>
      <c r="S32" s="11"/>
      <c r="T32" s="11"/>
      <c r="U32" s="11"/>
      <c r="V32" s="152"/>
      <c r="W32" s="152"/>
      <c r="X32" s="152"/>
    </row>
    <row r="33" spans="1:25" ht="15.75" customHeight="1" x14ac:dyDescent="0.3">
      <c r="A33" s="151"/>
      <c r="B33" s="151"/>
      <c r="C33" s="154"/>
      <c r="D33" s="154"/>
      <c r="E33" s="156"/>
      <c r="F33" s="156"/>
      <c r="G33" s="152"/>
      <c r="H33" s="152"/>
      <c r="I33" s="9"/>
      <c r="K33" s="160"/>
      <c r="L33" s="139"/>
      <c r="M33" s="11"/>
      <c r="N33" s="26"/>
      <c r="O33" s="11"/>
      <c r="P33" s="156"/>
      <c r="Q33" s="11"/>
      <c r="R33" s="156"/>
      <c r="S33" s="11"/>
      <c r="T33" s="11"/>
      <c r="U33" s="11"/>
    </row>
    <row r="34" spans="1:25" ht="15.75" customHeight="1" x14ac:dyDescent="0.3">
      <c r="A34" s="157" t="s">
        <v>55</v>
      </c>
      <c r="B34" s="151"/>
      <c r="C34" s="154"/>
      <c r="D34" s="154"/>
      <c r="E34" s="156"/>
      <c r="F34" s="156"/>
      <c r="G34" s="152"/>
      <c r="H34" s="152"/>
      <c r="K34" s="11"/>
      <c r="L34" s="136"/>
      <c r="M34" s="11"/>
      <c r="N34" s="26"/>
      <c r="O34" s="11"/>
      <c r="P34" s="11"/>
      <c r="Q34" s="11"/>
      <c r="R34" s="11"/>
      <c r="S34" s="11"/>
      <c r="T34" s="11"/>
      <c r="U34" s="11"/>
    </row>
    <row r="35" spans="1:25" ht="15.75" customHeight="1" x14ac:dyDescent="0.2">
      <c r="A35" s="193" t="s">
        <v>44</v>
      </c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</row>
    <row r="36" spans="1:25" ht="8.4" customHeight="1" x14ac:dyDescent="0.3">
      <c r="A36" s="48"/>
      <c r="B36" s="48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/>
      <c r="O36" s="43"/>
      <c r="P36" s="43"/>
      <c r="Q36" s="43"/>
      <c r="R36" s="43"/>
      <c r="Y36" s="11"/>
    </row>
    <row r="37" spans="1:25" ht="8.4" customHeight="1" x14ac:dyDescent="0.3">
      <c r="A37" s="48"/>
      <c r="B37" s="48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  <c r="O37" s="43"/>
      <c r="P37" s="43"/>
      <c r="Q37" s="43"/>
      <c r="R37" s="43"/>
      <c r="Y37" s="11"/>
    </row>
    <row r="38" spans="1:25" s="9" customFormat="1" ht="14.4" customHeight="1" x14ac:dyDescent="0.25">
      <c r="A38" s="49" t="s">
        <v>77</v>
      </c>
      <c r="B38" s="49"/>
      <c r="C38" s="110"/>
      <c r="D38" s="110"/>
      <c r="E38" s="110"/>
      <c r="F38" s="50"/>
      <c r="G38" s="51"/>
      <c r="H38" s="118" t="s">
        <v>78</v>
      </c>
      <c r="I38" s="119"/>
      <c r="J38" s="111"/>
      <c r="K38" s="111"/>
      <c r="L38" s="111"/>
      <c r="M38" s="111"/>
      <c r="N38" s="111"/>
      <c r="O38" s="51"/>
      <c r="P38" s="51"/>
      <c r="Q38" s="51"/>
      <c r="R38" s="51"/>
      <c r="S38" s="17"/>
      <c r="T38" s="17"/>
      <c r="U38" s="17"/>
      <c r="V38" s="214" t="s">
        <v>81</v>
      </c>
      <c r="W38" s="130"/>
    </row>
    <row r="39" spans="1:25" ht="12" customHeight="1" x14ac:dyDescent="0.25">
      <c r="A39" s="43"/>
      <c r="B39" s="43"/>
      <c r="C39" s="52"/>
      <c r="D39" s="52"/>
      <c r="E39" s="52"/>
      <c r="F39" s="43"/>
      <c r="G39" s="43"/>
      <c r="H39" s="43"/>
      <c r="I39" s="43"/>
      <c r="J39" s="43"/>
      <c r="K39" s="43"/>
      <c r="L39" s="43"/>
      <c r="M39" s="43"/>
      <c r="N39" s="44"/>
      <c r="O39" s="43"/>
      <c r="P39" s="43"/>
      <c r="Q39" s="43"/>
      <c r="R39" s="43"/>
      <c r="V39" s="215"/>
      <c r="W39" s="130"/>
    </row>
    <row r="40" spans="1:25" ht="15" customHeight="1" x14ac:dyDescent="0.3">
      <c r="A40" s="57" t="s">
        <v>48</v>
      </c>
      <c r="B40" s="53"/>
      <c r="C40" s="54"/>
      <c r="D40" s="54"/>
      <c r="E40" s="54"/>
      <c r="F40" s="58" t="s">
        <v>32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35"/>
      <c r="T40" s="35"/>
      <c r="U40" s="35"/>
      <c r="V40" s="216"/>
      <c r="W40" s="130"/>
    </row>
    <row r="41" spans="1:25" ht="6" customHeight="1" x14ac:dyDescent="0.2">
      <c r="G41" s="34"/>
      <c r="I41" s="34"/>
      <c r="J41" s="34"/>
      <c r="L41" s="34"/>
      <c r="M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5" ht="15" customHeight="1" x14ac:dyDescent="0.2">
      <c r="A42" s="200" t="s">
        <v>33</v>
      </c>
      <c r="C42" s="200" t="s">
        <v>34</v>
      </c>
      <c r="D42" s="200" t="s">
        <v>35</v>
      </c>
      <c r="E42" s="200" t="s">
        <v>36</v>
      </c>
      <c r="F42" s="200" t="s">
        <v>37</v>
      </c>
      <c r="G42" s="34"/>
      <c r="H42" s="202" t="s">
        <v>38</v>
      </c>
      <c r="I42" s="203"/>
      <c r="J42" s="114"/>
      <c r="K42" s="202" t="s">
        <v>39</v>
      </c>
      <c r="L42" s="203"/>
      <c r="M42" s="27"/>
      <c r="N42" s="200" t="s">
        <v>52</v>
      </c>
      <c r="O42" s="34"/>
      <c r="P42" s="200" t="s">
        <v>41</v>
      </c>
      <c r="Q42" s="34"/>
      <c r="R42" s="200" t="s">
        <v>54</v>
      </c>
      <c r="S42" s="34"/>
      <c r="T42" s="200" t="s">
        <v>53</v>
      </c>
      <c r="U42" s="34"/>
      <c r="V42" s="200" t="s">
        <v>38</v>
      </c>
      <c r="W42" s="34"/>
      <c r="X42" s="200" t="s">
        <v>42</v>
      </c>
    </row>
    <row r="43" spans="1:25" s="22" customFormat="1" ht="91.2" customHeight="1" x14ac:dyDescent="0.2">
      <c r="A43" s="201"/>
      <c r="B43" s="100"/>
      <c r="C43" s="201"/>
      <c r="D43" s="201"/>
      <c r="E43" s="201"/>
      <c r="F43" s="201"/>
      <c r="G43" s="100"/>
      <c r="H43" s="115" t="s">
        <v>74</v>
      </c>
      <c r="I43" s="116" t="s">
        <v>76</v>
      </c>
      <c r="J43" s="117"/>
      <c r="K43" s="115" t="s">
        <v>75</v>
      </c>
      <c r="L43" s="116" t="s">
        <v>83</v>
      </c>
      <c r="M43" s="100"/>
      <c r="N43" s="201"/>
      <c r="O43" s="100"/>
      <c r="P43" s="201"/>
      <c r="Q43" s="100"/>
      <c r="R43" s="201"/>
      <c r="S43" s="100"/>
      <c r="T43" s="201"/>
      <c r="U43" s="100"/>
      <c r="V43" s="201"/>
      <c r="W43" s="100"/>
      <c r="X43" s="201"/>
      <c r="Y43" s="100"/>
    </row>
    <row r="44" spans="1:25" s="68" customFormat="1" ht="15.6" customHeight="1" x14ac:dyDescent="0.3">
      <c r="A44" s="67" t="s">
        <v>59</v>
      </c>
      <c r="C44" s="69"/>
      <c r="D44" s="69"/>
      <c r="E44" s="69"/>
      <c r="F44" s="69"/>
      <c r="G44" s="70"/>
      <c r="H44" s="71"/>
      <c r="I44" s="70"/>
      <c r="J44" s="70"/>
      <c r="K44" s="72"/>
      <c r="L44" s="70"/>
      <c r="M44" s="70"/>
      <c r="N44" s="73"/>
      <c r="O44" s="70"/>
      <c r="P44" s="70"/>
      <c r="Q44" s="70"/>
      <c r="R44" s="70"/>
      <c r="S44" s="70"/>
      <c r="T44" s="70"/>
      <c r="U44" s="70"/>
      <c r="V44" s="74"/>
      <c r="W44" s="70"/>
      <c r="X44" s="74"/>
    </row>
    <row r="45" spans="1:25" s="86" customFormat="1" ht="15.6" customHeight="1" x14ac:dyDescent="0.3">
      <c r="A45" s="75">
        <v>1</v>
      </c>
      <c r="B45" s="127"/>
      <c r="C45" s="75" t="s">
        <v>67</v>
      </c>
      <c r="D45" s="75" t="s">
        <v>61</v>
      </c>
      <c r="E45" s="75" t="s">
        <v>62</v>
      </c>
      <c r="F45" s="75" t="s">
        <v>68</v>
      </c>
      <c r="G45" s="128"/>
      <c r="H45" s="131">
        <v>169</v>
      </c>
      <c r="I45" s="83">
        <f>(H45*100)/250</f>
        <v>67.599999999999994</v>
      </c>
      <c r="J45" s="79"/>
      <c r="K45" s="129">
        <v>24.6</v>
      </c>
      <c r="L45" s="83">
        <f>(K45/4)*10</f>
        <v>61.5</v>
      </c>
      <c r="M45" s="79"/>
      <c r="N45" s="83">
        <f>(I45+L45)/2</f>
        <v>64.55</v>
      </c>
      <c r="O45" s="80"/>
      <c r="P45" s="82">
        <v>2</v>
      </c>
      <c r="Q45" s="80"/>
      <c r="R45" s="82">
        <v>1.5</v>
      </c>
      <c r="S45" s="80"/>
      <c r="T45" s="83">
        <f t="shared" ref="T45" si="7">N45-R45</f>
        <v>63.05</v>
      </c>
      <c r="U45" s="128"/>
      <c r="V45" s="78">
        <v>11</v>
      </c>
      <c r="W45" s="79"/>
      <c r="X45" s="84" t="s">
        <v>64</v>
      </c>
      <c r="Y45" s="85"/>
    </row>
    <row r="46" spans="1:25" s="86" customFormat="1" ht="7.2" customHeight="1" x14ac:dyDescent="0.3">
      <c r="A46" s="87"/>
      <c r="B46" s="88"/>
      <c r="C46" s="89"/>
      <c r="D46" s="89"/>
      <c r="E46" s="90"/>
      <c r="F46" s="89"/>
      <c r="G46" s="77"/>
      <c r="H46" s="91"/>
      <c r="I46" s="93"/>
      <c r="J46" s="92"/>
      <c r="K46" s="91"/>
      <c r="L46" s="91"/>
      <c r="M46" s="92"/>
      <c r="N46" s="93"/>
      <c r="O46" s="77"/>
      <c r="P46" s="90"/>
      <c r="Q46" s="77"/>
      <c r="R46" s="90"/>
      <c r="S46" s="77"/>
      <c r="T46" s="94"/>
      <c r="U46" s="77"/>
      <c r="V46" s="91"/>
      <c r="W46" s="92"/>
      <c r="X46" s="95"/>
      <c r="Y46" s="85"/>
    </row>
    <row r="47" spans="1:25" s="86" customFormat="1" ht="21" customHeight="1" x14ac:dyDescent="0.3">
      <c r="A47" s="144">
        <f t="shared" ref="A47:A58" si="8">RANK(T47,$T$47:$T$58,0)</f>
        <v>1</v>
      </c>
      <c r="B47" s="145"/>
      <c r="C47" s="146"/>
      <c r="D47" s="146"/>
      <c r="E47" s="147"/>
      <c r="F47" s="148"/>
      <c r="G47" s="149"/>
      <c r="H47" s="166"/>
      <c r="I47" s="96">
        <f>(H47*100)/250</f>
        <v>0</v>
      </c>
      <c r="J47" s="92"/>
      <c r="K47" s="166"/>
      <c r="L47" s="96">
        <f t="shared" ref="L47:L58" si="9">(K47/4)*10</f>
        <v>0</v>
      </c>
      <c r="M47" s="92"/>
      <c r="N47" s="96">
        <f t="shared" ref="N47:N58" si="10">(I47+L47)/2</f>
        <v>0</v>
      </c>
      <c r="O47" s="77"/>
      <c r="P47" s="147"/>
      <c r="Q47" s="149"/>
      <c r="R47" s="147"/>
      <c r="S47" s="77"/>
      <c r="T47" s="96">
        <f t="shared" ref="T47:T58" si="11">N47-R47</f>
        <v>0</v>
      </c>
      <c r="U47" s="77"/>
      <c r="V47" s="161"/>
      <c r="W47" s="162"/>
      <c r="X47" s="163"/>
      <c r="Y47" s="85"/>
    </row>
    <row r="48" spans="1:25" s="86" customFormat="1" ht="21" customHeight="1" x14ac:dyDescent="0.3">
      <c r="A48" s="144">
        <f t="shared" si="8"/>
        <v>1</v>
      </c>
      <c r="B48" s="145"/>
      <c r="C48" s="146"/>
      <c r="D48" s="146"/>
      <c r="E48" s="147"/>
      <c r="F48" s="148"/>
      <c r="G48" s="149"/>
      <c r="H48" s="166"/>
      <c r="I48" s="96">
        <f t="shared" ref="I48:I58" si="12">(H48*100)/250</f>
        <v>0</v>
      </c>
      <c r="J48" s="92"/>
      <c r="K48" s="166"/>
      <c r="L48" s="96">
        <f t="shared" si="9"/>
        <v>0</v>
      </c>
      <c r="M48" s="92"/>
      <c r="N48" s="96">
        <f t="shared" si="10"/>
        <v>0</v>
      </c>
      <c r="O48" s="77"/>
      <c r="P48" s="147"/>
      <c r="Q48" s="149"/>
      <c r="R48" s="147"/>
      <c r="S48" s="77"/>
      <c r="T48" s="96">
        <f t="shared" si="11"/>
        <v>0</v>
      </c>
      <c r="U48" s="77"/>
      <c r="V48" s="161"/>
      <c r="W48" s="162"/>
      <c r="X48" s="163"/>
      <c r="Y48" s="85"/>
    </row>
    <row r="49" spans="1:25" s="86" customFormat="1" ht="21" customHeight="1" x14ac:dyDescent="0.3">
      <c r="A49" s="144">
        <f t="shared" si="8"/>
        <v>1</v>
      </c>
      <c r="B49" s="145"/>
      <c r="C49" s="146"/>
      <c r="D49" s="146"/>
      <c r="E49" s="147"/>
      <c r="F49" s="148"/>
      <c r="G49" s="149"/>
      <c r="H49" s="166"/>
      <c r="I49" s="96">
        <f t="shared" si="12"/>
        <v>0</v>
      </c>
      <c r="J49" s="92"/>
      <c r="K49" s="166"/>
      <c r="L49" s="96">
        <f t="shared" si="9"/>
        <v>0</v>
      </c>
      <c r="M49" s="92"/>
      <c r="N49" s="96">
        <f t="shared" si="10"/>
        <v>0</v>
      </c>
      <c r="O49" s="77"/>
      <c r="P49" s="147"/>
      <c r="Q49" s="149"/>
      <c r="R49" s="147"/>
      <c r="S49" s="77"/>
      <c r="T49" s="96">
        <f t="shared" si="11"/>
        <v>0</v>
      </c>
      <c r="U49" s="77"/>
      <c r="V49" s="161"/>
      <c r="W49" s="162"/>
      <c r="X49" s="163"/>
      <c r="Y49" s="85"/>
    </row>
    <row r="50" spans="1:25" s="86" customFormat="1" ht="21" customHeight="1" x14ac:dyDescent="0.3">
      <c r="A50" s="144">
        <f t="shared" si="8"/>
        <v>1</v>
      </c>
      <c r="B50" s="145"/>
      <c r="C50" s="146"/>
      <c r="D50" s="146"/>
      <c r="E50" s="147"/>
      <c r="F50" s="148"/>
      <c r="G50" s="149"/>
      <c r="H50" s="166"/>
      <c r="I50" s="96">
        <f t="shared" si="12"/>
        <v>0</v>
      </c>
      <c r="J50" s="92"/>
      <c r="K50" s="166"/>
      <c r="L50" s="96">
        <f t="shared" si="9"/>
        <v>0</v>
      </c>
      <c r="M50" s="92"/>
      <c r="N50" s="96">
        <f t="shared" si="10"/>
        <v>0</v>
      </c>
      <c r="O50" s="77"/>
      <c r="P50" s="147"/>
      <c r="Q50" s="149"/>
      <c r="R50" s="147"/>
      <c r="S50" s="77"/>
      <c r="T50" s="96">
        <f t="shared" si="11"/>
        <v>0</v>
      </c>
      <c r="U50" s="77"/>
      <c r="V50" s="161"/>
      <c r="W50" s="162"/>
      <c r="X50" s="163"/>
      <c r="Y50" s="85"/>
    </row>
    <row r="51" spans="1:25" s="86" customFormat="1" ht="21" customHeight="1" x14ac:dyDescent="0.3">
      <c r="A51" s="144">
        <f t="shared" si="8"/>
        <v>1</v>
      </c>
      <c r="B51" s="145"/>
      <c r="C51" s="146"/>
      <c r="D51" s="146"/>
      <c r="E51" s="147"/>
      <c r="F51" s="148"/>
      <c r="G51" s="149"/>
      <c r="H51" s="166"/>
      <c r="I51" s="96">
        <f t="shared" si="12"/>
        <v>0</v>
      </c>
      <c r="J51" s="92"/>
      <c r="K51" s="166"/>
      <c r="L51" s="96">
        <f t="shared" si="9"/>
        <v>0</v>
      </c>
      <c r="M51" s="92"/>
      <c r="N51" s="96">
        <f t="shared" si="10"/>
        <v>0</v>
      </c>
      <c r="O51" s="77"/>
      <c r="P51" s="147"/>
      <c r="Q51" s="149"/>
      <c r="R51" s="147"/>
      <c r="S51" s="77"/>
      <c r="T51" s="96">
        <f t="shared" si="11"/>
        <v>0</v>
      </c>
      <c r="U51" s="77"/>
      <c r="V51" s="161"/>
      <c r="W51" s="162"/>
      <c r="X51" s="163"/>
      <c r="Y51" s="85"/>
    </row>
    <row r="52" spans="1:25" s="86" customFormat="1" ht="21" customHeight="1" x14ac:dyDescent="0.3">
      <c r="A52" s="144">
        <f t="shared" si="8"/>
        <v>1</v>
      </c>
      <c r="B52" s="145"/>
      <c r="C52" s="146"/>
      <c r="D52" s="146"/>
      <c r="E52" s="147"/>
      <c r="F52" s="148"/>
      <c r="G52" s="149"/>
      <c r="H52" s="166"/>
      <c r="I52" s="96">
        <f t="shared" si="12"/>
        <v>0</v>
      </c>
      <c r="J52" s="92"/>
      <c r="K52" s="166"/>
      <c r="L52" s="96">
        <f t="shared" si="9"/>
        <v>0</v>
      </c>
      <c r="M52" s="92"/>
      <c r="N52" s="96">
        <f t="shared" si="10"/>
        <v>0</v>
      </c>
      <c r="O52" s="77"/>
      <c r="P52" s="147"/>
      <c r="Q52" s="149"/>
      <c r="R52" s="147"/>
      <c r="S52" s="77"/>
      <c r="T52" s="96">
        <f t="shared" si="11"/>
        <v>0</v>
      </c>
      <c r="U52" s="77"/>
      <c r="V52" s="161"/>
      <c r="W52" s="162"/>
      <c r="X52" s="163"/>
      <c r="Y52" s="85"/>
    </row>
    <row r="53" spans="1:25" s="86" customFormat="1" ht="21" customHeight="1" x14ac:dyDescent="0.3">
      <c r="A53" s="144">
        <f t="shared" si="8"/>
        <v>1</v>
      </c>
      <c r="B53" s="145"/>
      <c r="C53" s="146"/>
      <c r="D53" s="146"/>
      <c r="E53" s="147"/>
      <c r="F53" s="148"/>
      <c r="G53" s="149"/>
      <c r="H53" s="166"/>
      <c r="I53" s="96">
        <f t="shared" si="12"/>
        <v>0</v>
      </c>
      <c r="J53" s="92"/>
      <c r="K53" s="166"/>
      <c r="L53" s="96">
        <f t="shared" si="9"/>
        <v>0</v>
      </c>
      <c r="M53" s="92"/>
      <c r="N53" s="96">
        <f t="shared" si="10"/>
        <v>0</v>
      </c>
      <c r="O53" s="77"/>
      <c r="P53" s="147"/>
      <c r="Q53" s="149"/>
      <c r="R53" s="147"/>
      <c r="S53" s="77"/>
      <c r="T53" s="96">
        <f t="shared" si="11"/>
        <v>0</v>
      </c>
      <c r="U53" s="77"/>
      <c r="V53" s="161"/>
      <c r="W53" s="162"/>
      <c r="X53" s="163"/>
      <c r="Y53" s="85"/>
    </row>
    <row r="54" spans="1:25" s="86" customFormat="1" ht="21" customHeight="1" x14ac:dyDescent="0.3">
      <c r="A54" s="144">
        <f t="shared" si="8"/>
        <v>1</v>
      </c>
      <c r="B54" s="145"/>
      <c r="C54" s="146"/>
      <c r="D54" s="146"/>
      <c r="E54" s="147"/>
      <c r="F54" s="148"/>
      <c r="G54" s="149"/>
      <c r="H54" s="166"/>
      <c r="I54" s="96">
        <f t="shared" si="12"/>
        <v>0</v>
      </c>
      <c r="J54" s="92"/>
      <c r="K54" s="166"/>
      <c r="L54" s="96">
        <f t="shared" si="9"/>
        <v>0</v>
      </c>
      <c r="M54" s="92"/>
      <c r="N54" s="96">
        <f t="shared" si="10"/>
        <v>0</v>
      </c>
      <c r="O54" s="77"/>
      <c r="P54" s="147"/>
      <c r="Q54" s="149"/>
      <c r="R54" s="147"/>
      <c r="S54" s="77"/>
      <c r="T54" s="96">
        <f t="shared" si="11"/>
        <v>0</v>
      </c>
      <c r="U54" s="77"/>
      <c r="V54" s="161"/>
      <c r="W54" s="162"/>
      <c r="X54" s="163"/>
      <c r="Y54" s="85"/>
    </row>
    <row r="55" spans="1:25" s="86" customFormat="1" ht="21" customHeight="1" x14ac:dyDescent="0.3">
      <c r="A55" s="144">
        <f t="shared" si="8"/>
        <v>1</v>
      </c>
      <c r="B55" s="145"/>
      <c r="C55" s="146"/>
      <c r="D55" s="146"/>
      <c r="E55" s="147"/>
      <c r="F55" s="148"/>
      <c r="G55" s="149"/>
      <c r="H55" s="166"/>
      <c r="I55" s="96">
        <f t="shared" si="12"/>
        <v>0</v>
      </c>
      <c r="J55" s="92"/>
      <c r="K55" s="166"/>
      <c r="L55" s="96">
        <f t="shared" si="9"/>
        <v>0</v>
      </c>
      <c r="M55" s="92"/>
      <c r="N55" s="96">
        <f t="shared" si="10"/>
        <v>0</v>
      </c>
      <c r="O55" s="77"/>
      <c r="P55" s="147"/>
      <c r="Q55" s="149"/>
      <c r="R55" s="147"/>
      <c r="S55" s="77"/>
      <c r="T55" s="96">
        <f t="shared" si="11"/>
        <v>0</v>
      </c>
      <c r="U55" s="77"/>
      <c r="V55" s="161"/>
      <c r="W55" s="162"/>
      <c r="X55" s="163"/>
      <c r="Y55" s="85"/>
    </row>
    <row r="56" spans="1:25" s="86" customFormat="1" ht="21" customHeight="1" x14ac:dyDescent="0.3">
      <c r="A56" s="144">
        <f t="shared" si="8"/>
        <v>1</v>
      </c>
      <c r="B56" s="145"/>
      <c r="C56" s="146"/>
      <c r="D56" s="146"/>
      <c r="E56" s="147"/>
      <c r="F56" s="148"/>
      <c r="G56" s="149"/>
      <c r="H56" s="166"/>
      <c r="I56" s="96">
        <f t="shared" si="12"/>
        <v>0</v>
      </c>
      <c r="J56" s="92"/>
      <c r="K56" s="166"/>
      <c r="L56" s="96">
        <f t="shared" si="9"/>
        <v>0</v>
      </c>
      <c r="M56" s="92"/>
      <c r="N56" s="96">
        <f t="shared" si="10"/>
        <v>0</v>
      </c>
      <c r="O56" s="77"/>
      <c r="P56" s="147"/>
      <c r="Q56" s="149"/>
      <c r="R56" s="147"/>
      <c r="S56" s="77"/>
      <c r="T56" s="96">
        <f t="shared" si="11"/>
        <v>0</v>
      </c>
      <c r="U56" s="77"/>
      <c r="V56" s="161"/>
      <c r="W56" s="162"/>
      <c r="X56" s="163"/>
      <c r="Y56" s="85"/>
    </row>
    <row r="57" spans="1:25" s="86" customFormat="1" ht="21" customHeight="1" x14ac:dyDescent="0.3">
      <c r="A57" s="144">
        <f t="shared" si="8"/>
        <v>1</v>
      </c>
      <c r="B57" s="145"/>
      <c r="C57" s="146"/>
      <c r="D57" s="146"/>
      <c r="E57" s="147"/>
      <c r="F57" s="148"/>
      <c r="G57" s="149"/>
      <c r="H57" s="166"/>
      <c r="I57" s="96">
        <f t="shared" si="12"/>
        <v>0</v>
      </c>
      <c r="J57" s="92"/>
      <c r="K57" s="166"/>
      <c r="L57" s="96">
        <f t="shared" si="9"/>
        <v>0</v>
      </c>
      <c r="M57" s="92"/>
      <c r="N57" s="96">
        <f t="shared" si="10"/>
        <v>0</v>
      </c>
      <c r="O57" s="77"/>
      <c r="P57" s="147"/>
      <c r="Q57" s="149"/>
      <c r="R57" s="147"/>
      <c r="S57" s="77"/>
      <c r="T57" s="96">
        <f t="shared" si="11"/>
        <v>0</v>
      </c>
      <c r="U57" s="77"/>
      <c r="V57" s="164"/>
      <c r="W57" s="162"/>
      <c r="X57" s="165"/>
      <c r="Y57" s="97"/>
    </row>
    <row r="58" spans="1:25" s="86" customFormat="1" ht="21" customHeight="1" x14ac:dyDescent="0.3">
      <c r="A58" s="144">
        <f t="shared" si="8"/>
        <v>1</v>
      </c>
      <c r="B58" s="145"/>
      <c r="C58" s="146"/>
      <c r="D58" s="146"/>
      <c r="E58" s="147"/>
      <c r="F58" s="148"/>
      <c r="G58" s="149"/>
      <c r="H58" s="166"/>
      <c r="I58" s="96">
        <f t="shared" si="12"/>
        <v>0</v>
      </c>
      <c r="J58" s="92"/>
      <c r="K58" s="166"/>
      <c r="L58" s="96">
        <f t="shared" si="9"/>
        <v>0</v>
      </c>
      <c r="M58" s="92"/>
      <c r="N58" s="96">
        <f t="shared" si="10"/>
        <v>0</v>
      </c>
      <c r="O58" s="77"/>
      <c r="P58" s="147"/>
      <c r="Q58" s="149"/>
      <c r="R58" s="147"/>
      <c r="S58" s="77"/>
      <c r="T58" s="96">
        <f t="shared" si="11"/>
        <v>0</v>
      </c>
      <c r="U58" s="77"/>
      <c r="V58" s="164"/>
      <c r="W58" s="162"/>
      <c r="X58" s="165"/>
      <c r="Y58" s="97"/>
    </row>
    <row r="59" spans="1:25" ht="9.6" customHeight="1" x14ac:dyDescent="0.3">
      <c r="A59" s="15"/>
      <c r="B59" s="15"/>
      <c r="I59" s="124"/>
    </row>
    <row r="60" spans="1:25" ht="15.75" customHeight="1" x14ac:dyDescent="0.3">
      <c r="A60" s="15"/>
      <c r="B60" s="15"/>
      <c r="C60" s="18" t="s">
        <v>43</v>
      </c>
      <c r="D60" s="18"/>
      <c r="E60" s="24"/>
      <c r="F60" s="24"/>
      <c r="I60" s="124"/>
      <c r="K60" s="24"/>
      <c r="L60" s="24"/>
      <c r="M60" s="24"/>
      <c r="N60" s="25"/>
      <c r="O60" s="24"/>
      <c r="P60" s="11"/>
      <c r="Q60" s="11"/>
      <c r="R60" s="11"/>
      <c r="S60" s="11"/>
      <c r="T60" s="11"/>
      <c r="U60" s="11"/>
    </row>
    <row r="61" spans="1:25" ht="15.75" customHeight="1" x14ac:dyDescent="0.3">
      <c r="A61" s="15"/>
      <c r="B61" s="15"/>
      <c r="C61" s="18"/>
      <c r="D61" s="18"/>
      <c r="E61" s="11"/>
      <c r="F61" s="11"/>
      <c r="I61" s="124"/>
      <c r="K61" s="11"/>
      <c r="L61" s="11"/>
      <c r="M61" s="11"/>
      <c r="N61" s="26"/>
      <c r="O61" s="11"/>
      <c r="P61" s="11"/>
      <c r="Q61" s="11"/>
      <c r="R61" s="11"/>
      <c r="S61" s="11"/>
      <c r="T61" s="11"/>
      <c r="U61" s="11"/>
    </row>
    <row r="62" spans="1:25" ht="15.75" customHeight="1" x14ac:dyDescent="0.3">
      <c r="A62" s="59" t="s">
        <v>55</v>
      </c>
      <c r="B62" s="15"/>
      <c r="C62" s="18"/>
      <c r="D62" s="18"/>
      <c r="E62" s="11"/>
      <c r="F62" s="11"/>
      <c r="I62" s="124"/>
      <c r="K62" s="11"/>
      <c r="L62" s="11"/>
      <c r="M62" s="11"/>
      <c r="N62" s="26"/>
      <c r="O62" s="11"/>
      <c r="P62" s="11"/>
      <c r="Q62" s="11"/>
      <c r="R62" s="11"/>
      <c r="S62" s="11"/>
      <c r="T62" s="11"/>
      <c r="U62" s="11"/>
    </row>
    <row r="63" spans="1:25" ht="15.75" customHeight="1" x14ac:dyDescent="0.2">
      <c r="A63" s="193" t="s">
        <v>44</v>
      </c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</row>
    <row r="64" spans="1:25" ht="4.6500000000000004" customHeight="1" x14ac:dyDescent="0.3">
      <c r="A64" s="15"/>
      <c r="B64" s="15"/>
    </row>
    <row r="65" spans="1:24" ht="31.65" customHeight="1" x14ac:dyDescent="0.3">
      <c r="A65" s="57" t="s">
        <v>49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</row>
    <row r="66" spans="1:24" ht="6" customHeight="1" x14ac:dyDescent="0.2">
      <c r="C66" s="28"/>
      <c r="D66" s="28"/>
      <c r="E66" s="28"/>
      <c r="F66" s="28"/>
      <c r="G66" s="27"/>
      <c r="H66" s="27"/>
      <c r="I66" s="27"/>
      <c r="J66" s="27"/>
      <c r="K66" s="27"/>
      <c r="L66" s="27"/>
      <c r="M66" s="27"/>
      <c r="N66" s="29"/>
      <c r="O66" s="30"/>
      <c r="P66" s="30"/>
      <c r="Q66" s="30"/>
      <c r="R66" s="30"/>
      <c r="S66" s="30"/>
      <c r="T66" s="30"/>
      <c r="U66" s="30"/>
      <c r="V66" s="30"/>
      <c r="W66" s="30"/>
    </row>
    <row r="67" spans="1:24" s="22" customFormat="1" ht="73.650000000000006" customHeight="1" x14ac:dyDescent="0.2">
      <c r="A67" s="209" t="s">
        <v>34</v>
      </c>
      <c r="B67" s="210"/>
      <c r="C67" s="210"/>
      <c r="D67" s="211"/>
      <c r="E67" s="20" t="s">
        <v>35</v>
      </c>
      <c r="F67" s="195" t="s">
        <v>37</v>
      </c>
      <c r="G67" s="195"/>
      <c r="H67" s="195"/>
      <c r="I67" s="195"/>
      <c r="J67" s="100"/>
      <c r="K67" s="19" t="s">
        <v>38</v>
      </c>
      <c r="L67" s="113" t="s">
        <v>39</v>
      </c>
      <c r="M67" s="100"/>
      <c r="N67" s="19" t="s">
        <v>52</v>
      </c>
      <c r="O67" s="31"/>
      <c r="P67" s="19" t="s">
        <v>69</v>
      </c>
      <c r="Q67" s="21"/>
      <c r="R67" s="195" t="s">
        <v>50</v>
      </c>
      <c r="S67" s="195"/>
      <c r="T67" s="195"/>
      <c r="U67" s="31"/>
      <c r="V67" s="209" t="s">
        <v>51</v>
      </c>
      <c r="W67" s="210"/>
      <c r="X67" s="211"/>
    </row>
    <row r="68" spans="1:24" s="11" customFormat="1" ht="4.6500000000000004" customHeight="1" x14ac:dyDescent="0.2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</row>
    <row r="69" spans="1:24" s="9" customFormat="1" ht="21" customHeight="1" x14ac:dyDescent="0.25">
      <c r="A69" s="208"/>
      <c r="B69" s="208"/>
      <c r="C69" s="208"/>
      <c r="D69" s="208"/>
      <c r="E69" s="147"/>
      <c r="F69" s="205"/>
      <c r="G69" s="205"/>
      <c r="H69" s="205"/>
      <c r="I69" s="205"/>
      <c r="J69" s="149"/>
      <c r="K69" s="161"/>
      <c r="L69" s="161"/>
      <c r="M69" s="162"/>
      <c r="N69" s="161"/>
      <c r="O69" s="167"/>
      <c r="P69" s="161"/>
      <c r="Q69" s="102"/>
      <c r="R69" s="204">
        <f>N69*P69</f>
        <v>0</v>
      </c>
      <c r="S69" s="204"/>
      <c r="T69" s="204"/>
      <c r="U69" s="101"/>
      <c r="V69" s="212"/>
      <c r="W69" s="212"/>
      <c r="X69" s="212"/>
    </row>
    <row r="70" spans="1:24" s="9" customFormat="1" ht="21" customHeight="1" x14ac:dyDescent="0.25">
      <c r="A70" s="208"/>
      <c r="B70" s="208"/>
      <c r="C70" s="208"/>
      <c r="D70" s="208"/>
      <c r="E70" s="147"/>
      <c r="F70" s="205"/>
      <c r="G70" s="205"/>
      <c r="H70" s="205"/>
      <c r="I70" s="205"/>
      <c r="J70" s="149"/>
      <c r="K70" s="161"/>
      <c r="L70" s="161"/>
      <c r="M70" s="162"/>
      <c r="N70" s="161"/>
      <c r="O70" s="167"/>
      <c r="P70" s="161"/>
      <c r="Q70" s="102"/>
      <c r="R70" s="204">
        <f t="shared" ref="R70:R72" si="13">N70*P70</f>
        <v>0</v>
      </c>
      <c r="S70" s="204"/>
      <c r="T70" s="204"/>
      <c r="U70" s="101"/>
      <c r="V70" s="212"/>
      <c r="W70" s="212"/>
      <c r="X70" s="212"/>
    </row>
    <row r="71" spans="1:24" s="9" customFormat="1" ht="21" customHeight="1" x14ac:dyDescent="0.25">
      <c r="A71" s="208"/>
      <c r="B71" s="208"/>
      <c r="C71" s="208"/>
      <c r="D71" s="208"/>
      <c r="E71" s="147"/>
      <c r="F71" s="205"/>
      <c r="G71" s="205"/>
      <c r="H71" s="205"/>
      <c r="I71" s="205"/>
      <c r="J71" s="149"/>
      <c r="K71" s="161"/>
      <c r="L71" s="161"/>
      <c r="M71" s="162"/>
      <c r="N71" s="161"/>
      <c r="O71" s="167"/>
      <c r="P71" s="161"/>
      <c r="Q71" s="102"/>
      <c r="R71" s="204">
        <f t="shared" si="13"/>
        <v>0</v>
      </c>
      <c r="S71" s="204"/>
      <c r="T71" s="204"/>
      <c r="U71" s="101"/>
      <c r="V71" s="212"/>
      <c r="W71" s="212"/>
      <c r="X71" s="212"/>
    </row>
    <row r="72" spans="1:24" s="9" customFormat="1" ht="21" customHeight="1" x14ac:dyDescent="0.25">
      <c r="A72" s="208"/>
      <c r="B72" s="208"/>
      <c r="C72" s="208"/>
      <c r="D72" s="208"/>
      <c r="E72" s="147"/>
      <c r="F72" s="205"/>
      <c r="G72" s="205"/>
      <c r="H72" s="205"/>
      <c r="I72" s="205"/>
      <c r="J72" s="149"/>
      <c r="K72" s="161"/>
      <c r="L72" s="161"/>
      <c r="M72" s="162"/>
      <c r="N72" s="161"/>
      <c r="O72" s="167"/>
      <c r="P72" s="161"/>
      <c r="Q72" s="102"/>
      <c r="R72" s="204">
        <f t="shared" si="13"/>
        <v>0</v>
      </c>
      <c r="S72" s="204"/>
      <c r="T72" s="204"/>
      <c r="U72" s="101"/>
      <c r="V72" s="212"/>
      <c r="W72" s="212"/>
      <c r="X72" s="212"/>
    </row>
    <row r="73" spans="1:24" ht="15.75" customHeight="1" x14ac:dyDescent="0.25">
      <c r="A73" s="9"/>
      <c r="B73" s="9"/>
      <c r="C73" s="33"/>
      <c r="D73" s="33"/>
      <c r="E73" s="33"/>
      <c r="F73" s="33"/>
      <c r="G73" s="9"/>
      <c r="H73" s="8"/>
      <c r="I73" s="23"/>
      <c r="J73" s="23"/>
      <c r="K73" s="8"/>
      <c r="L73" s="8"/>
      <c r="M73" s="23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1:24" ht="15.75" customHeight="1" x14ac:dyDescent="0.3">
      <c r="A74" s="15"/>
      <c r="B74" s="15"/>
    </row>
    <row r="75" spans="1:24" ht="17.25" customHeight="1" x14ac:dyDescent="0.3">
      <c r="A75" s="15"/>
      <c r="B75" s="15"/>
      <c r="N75" s="5"/>
    </row>
    <row r="76" spans="1:24" ht="18" customHeight="1" x14ac:dyDescent="0.3">
      <c r="A76" s="15"/>
      <c r="B76" s="15"/>
      <c r="C76" s="18" t="s">
        <v>43</v>
      </c>
      <c r="D76" s="18"/>
      <c r="E76" s="24"/>
      <c r="F76" s="24"/>
      <c r="K76" s="24"/>
      <c r="L76" s="24"/>
      <c r="M76" s="24"/>
      <c r="N76" s="25"/>
      <c r="O76" s="24"/>
      <c r="P76" s="11"/>
      <c r="Q76" s="11"/>
      <c r="R76" s="11"/>
      <c r="S76" s="11"/>
      <c r="T76" s="11"/>
      <c r="U76" s="11"/>
    </row>
    <row r="77" spans="1:24" ht="25.5" customHeight="1" x14ac:dyDescent="0.3">
      <c r="A77" s="15"/>
      <c r="B77" s="15"/>
      <c r="N77" s="5"/>
    </row>
    <row r="78" spans="1:24" s="99" customFormat="1" ht="21" customHeight="1" x14ac:dyDescent="0.3">
      <c r="A78" s="98" t="s">
        <v>70</v>
      </c>
    </row>
    <row r="79" spans="1:24" s="99" customFormat="1" ht="15.75" customHeight="1" x14ac:dyDescent="0.3">
      <c r="A79" s="206" t="s">
        <v>44</v>
      </c>
      <c r="B79" s="206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</row>
    <row r="87" spans="24:25" ht="13.8" x14ac:dyDescent="0.25">
      <c r="X87" s="9"/>
      <c r="Y87" s="9"/>
    </row>
    <row r="88" spans="24:25" ht="13.8" x14ac:dyDescent="0.25">
      <c r="X88" s="9"/>
      <c r="Y88" s="9"/>
    </row>
    <row r="89" spans="24:25" ht="13.8" x14ac:dyDescent="0.25">
      <c r="X89" s="9"/>
      <c r="Y89" s="9"/>
    </row>
    <row r="90" spans="24:25" ht="13.8" x14ac:dyDescent="0.25">
      <c r="X90" s="9"/>
      <c r="Y90" s="9"/>
    </row>
    <row r="91" spans="24:25" ht="13.8" x14ac:dyDescent="0.25">
      <c r="X91" s="9"/>
      <c r="Y91" s="9"/>
    </row>
    <row r="92" spans="24:25" ht="13.8" x14ac:dyDescent="0.25">
      <c r="X92" s="9"/>
      <c r="Y92" s="9"/>
    </row>
    <row r="93" spans="24:25" ht="13.8" x14ac:dyDescent="0.25">
      <c r="X93" s="9"/>
      <c r="Y93" s="9"/>
    </row>
    <row r="94" spans="24:25" ht="13.8" x14ac:dyDescent="0.25">
      <c r="X94" s="9"/>
      <c r="Y94" s="9"/>
    </row>
    <row r="95" spans="24:25" ht="13.8" x14ac:dyDescent="0.25">
      <c r="X95" s="9"/>
      <c r="Y95" s="9"/>
    </row>
    <row r="96" spans="24:25" ht="13.8" x14ac:dyDescent="0.25">
      <c r="X96" s="9"/>
      <c r="Y96" s="9"/>
    </row>
    <row r="97" spans="24:25" ht="13.8" x14ac:dyDescent="0.25">
      <c r="X97" s="9"/>
      <c r="Y97" s="9"/>
    </row>
    <row r="98" spans="24:25" ht="13.8" x14ac:dyDescent="0.25">
      <c r="X98" s="9"/>
      <c r="Y98" s="9"/>
    </row>
    <row r="99" spans="24:25" ht="13.8" x14ac:dyDescent="0.25">
      <c r="X99" s="9"/>
      <c r="Y99" s="9"/>
    </row>
  </sheetData>
  <sheetProtection algorithmName="SHA-512" hashValue="UCwCEVUT+QCU9NIK/ma1ghD6qHne0KVT6LoSUNvOwkpkn+wQv/hGNdv4UH6pB0jK4wIqeVY9GGYgr+VotkUxfw==" saltValue="KGQ1q6pWEndLA9KDycHk3Q==" spinCount="100000" sheet="1" objects="1" scenarios="1"/>
  <dataConsolidate/>
  <mergeCells count="53">
    <mergeCell ref="F72:I72"/>
    <mergeCell ref="A68:X68"/>
    <mergeCell ref="V8:V10"/>
    <mergeCell ref="V38:V40"/>
    <mergeCell ref="F67:I67"/>
    <mergeCell ref="F69:I69"/>
    <mergeCell ref="F70:I70"/>
    <mergeCell ref="V12:V13"/>
    <mergeCell ref="X12:X13"/>
    <mergeCell ref="K12:L12"/>
    <mergeCell ref="N12:N13"/>
    <mergeCell ref="P12:P13"/>
    <mergeCell ref="R12:R13"/>
    <mergeCell ref="T12:T13"/>
    <mergeCell ref="H12:I12"/>
    <mergeCell ref="A12:A13"/>
    <mergeCell ref="C12:C13"/>
    <mergeCell ref="D12:D13"/>
    <mergeCell ref="E12:E13"/>
    <mergeCell ref="F12:F13"/>
    <mergeCell ref="A1:Y1"/>
    <mergeCell ref="A79:W79"/>
    <mergeCell ref="A63:W63"/>
    <mergeCell ref="A35:W35"/>
    <mergeCell ref="A72:D72"/>
    <mergeCell ref="V67:X67"/>
    <mergeCell ref="V69:X69"/>
    <mergeCell ref="V70:X70"/>
    <mergeCell ref="V71:X71"/>
    <mergeCell ref="V72:X72"/>
    <mergeCell ref="R71:T71"/>
    <mergeCell ref="R72:T72"/>
    <mergeCell ref="A67:D67"/>
    <mergeCell ref="A69:D69"/>
    <mergeCell ref="A70:D70"/>
    <mergeCell ref="A71:D71"/>
    <mergeCell ref="R67:T67"/>
    <mergeCell ref="R69:T69"/>
    <mergeCell ref="R70:T70"/>
    <mergeCell ref="F71:I71"/>
    <mergeCell ref="H42:I42"/>
    <mergeCell ref="A42:A43"/>
    <mergeCell ref="C42:C43"/>
    <mergeCell ref="D42:D43"/>
    <mergeCell ref="E42:E43"/>
    <mergeCell ref="F42:F43"/>
    <mergeCell ref="T42:T43"/>
    <mergeCell ref="V42:V43"/>
    <mergeCell ref="X42:X43"/>
    <mergeCell ref="K42:L42"/>
    <mergeCell ref="N42:N43"/>
    <mergeCell ref="P42:P43"/>
    <mergeCell ref="R42:R43"/>
  </mergeCells>
  <printOptions horizontalCentered="1"/>
  <pageMargins left="0.59055118110236227" right="0.59055118110236227" top="0.62992125984251968" bottom="0.47244094488188981" header="0.23622047244094491" footer="0"/>
  <pageSetup paperSize="9" scale="80" orientation="landscape" horizontalDpi="4294967292" r:id="rId1"/>
  <headerFooter scaleWithDoc="0" alignWithMargins="0">
    <oddHeader>&amp;L
&amp;G&amp;R&amp;"Arial,Regular"
&amp;"Gotham Book,Bold"RESULTS' SHEET</oddHeader>
  </headerFooter>
  <rowBreaks count="2" manualBreakCount="2">
    <brk id="64" max="28" man="1"/>
    <brk id="82" max="2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Example</vt:lpstr>
      <vt:lpstr>Results Sheet for Import</vt:lpstr>
      <vt:lpstr>Results Sheets Int I+PSG+SII</vt:lpstr>
      <vt:lpstr>Results Sheets SI + YTH</vt:lpstr>
      <vt:lpstr>'Results Sheets Int I+PSG+SII'!Print_Titles</vt:lpstr>
      <vt:lpstr>'Results Sheets SI + YTH'!Print_Titles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Begey</dc:creator>
  <cp:lastModifiedBy>Andreina Wipraechtiger</cp:lastModifiedBy>
  <cp:lastPrinted>2019-07-17T09:34:35Z</cp:lastPrinted>
  <dcterms:created xsi:type="dcterms:W3CDTF">2018-01-31T11:03:01Z</dcterms:created>
  <dcterms:modified xsi:type="dcterms:W3CDTF">2020-11-09T15:53:29Z</dcterms:modified>
</cp:coreProperties>
</file>